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carolinaromero/Desktop/Entregable 4 /Entregable 4 (04 de mayo 2020)/JEF/2 Informe final/Anexo A.3 Reporte Trabajo de campo/"/>
    </mc:Choice>
  </mc:AlternateContent>
  <xr:revisionPtr revIDLastSave="0" documentId="8_{09EAEE95-87FD-984D-AFAF-7A696631D500}" xr6:coauthVersionLast="36" xr6:coauthVersionMax="36" xr10:uidLastSave="{00000000-0000-0000-0000-000000000000}"/>
  <bookViews>
    <workbookView xWindow="0" yWindow="0" windowWidth="27320" windowHeight="15360" tabRatio="963" activeTab="1" xr2:uid="{00000000-000D-0000-FFFF-FFFF00000000}"/>
  </bookViews>
  <sheets>
    <sheet name="Abreviaturas" sheetId="12" r:id="rId1"/>
    <sheet name="CONCENTRADO GLOBAL ESTADOS" sheetId="17" r:id="rId2"/>
    <sheet name="CONCENTRADO PLANTEL X PROGRAMAS" sheetId="30" r:id="rId3"/>
    <sheet name="Concentrado Funcionario Central" sheetId="16" r:id="rId4"/>
    <sheet name="Concentrado EB (1)" sheetId="26" r:id="rId5"/>
    <sheet name="Desagregado EB (2)" sheetId="23" r:id="rId6"/>
    <sheet name="Concentrado EMS (1)" sheetId="31" r:id="rId7"/>
    <sheet name="Desagregado EMS (2)" sheetId="28" r:id="rId8"/>
    <sheet name="Concentrado ES (1)" sheetId="24" r:id="rId9"/>
    <sheet name="Desagregado ES (2)" sheetId="25" r:id="rId10"/>
    <sheet name="CDMX Piloto" sheetId="15" r:id="rId11"/>
    <sheet name="Puebla Concentrado" sheetId="5" r:id="rId12"/>
    <sheet name="Puebla Representación" sheetId="3" r:id="rId13"/>
    <sheet name="Puebla Subsistemas EMS" sheetId="4" r:id="rId14"/>
    <sheet name="Puebla Planteles" sheetId="2" r:id="rId15"/>
    <sheet name="Chihuhua Concentrado" sheetId="8" r:id="rId16"/>
    <sheet name="Chihuahua Repesentación" sheetId="9" r:id="rId17"/>
    <sheet name="Chihuahua Subsistemas EMS" sheetId="10" r:id="rId18"/>
    <sheet name="Chihuahua Planteles" sheetId="11" r:id="rId19"/>
    <sheet name="Oaxaca Concentrado " sheetId="22" r:id="rId20"/>
    <sheet name="Oaxaca Representación" sheetId="18" r:id="rId21"/>
    <sheet name="Oaxaca Subsistemas EMS" sheetId="19" r:id="rId22"/>
    <sheet name="Oaxaca Planteles" sheetId="20" r:id="rId23"/>
  </sheets>
  <definedNames>
    <definedName name="_xlnm._FilterDatabase" localSheetId="18" hidden="1">'Chihuahua Planteles'!$A$4:$R$21</definedName>
    <definedName name="_xlnm._FilterDatabase" localSheetId="4" hidden="1">'Concentrado EB (1)'!$A$4:$P$5</definedName>
    <definedName name="_xlnm._FilterDatabase" localSheetId="6" hidden="1">'Concentrado EMS (1)'!$A$4:$J$5</definedName>
    <definedName name="_xlnm._FilterDatabase" localSheetId="5" hidden="1">'Desagregado EB (2)'!$A$3:$Q$18</definedName>
    <definedName name="_xlnm._FilterDatabase" localSheetId="7" hidden="1">'Desagregado EMS (2)'!$A$3:$R$20</definedName>
    <definedName name="_xlnm._FilterDatabase" localSheetId="9" hidden="1">'Desagregado ES (2)'!$A$3:$Q$14</definedName>
    <definedName name="_xlnm._FilterDatabase" localSheetId="22" hidden="1">'Oaxaca Planteles'!$A$4:$R$16</definedName>
    <definedName name="_xlnm._FilterDatabase" localSheetId="14" hidden="1">'Puebla Planteles'!$A$1:$R$12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6" l="1"/>
  <c r="E19" i="16"/>
  <c r="J7" i="30"/>
  <c r="K7" i="30"/>
  <c r="F7" i="30"/>
  <c r="F6" i="30"/>
  <c r="I6" i="30" s="1"/>
  <c r="F5" i="30"/>
  <c r="C7" i="30"/>
  <c r="C6" i="30"/>
  <c r="J6" i="30"/>
  <c r="K6" i="30"/>
  <c r="P7" i="11" l="1"/>
  <c r="Q7" i="11"/>
  <c r="P8" i="11"/>
  <c r="Q8" i="11"/>
  <c r="P9" i="11"/>
  <c r="Q9" i="11"/>
  <c r="P10" i="11"/>
  <c r="Q10" i="11"/>
  <c r="P11" i="11"/>
  <c r="Q11" i="11"/>
  <c r="P12" i="11"/>
  <c r="Q12" i="11"/>
  <c r="P13" i="11"/>
  <c r="Q13" i="11"/>
  <c r="P14" i="11"/>
  <c r="Q14" i="11"/>
  <c r="P15" i="11"/>
  <c r="Q15" i="11"/>
  <c r="P16" i="11"/>
  <c r="Q16" i="11"/>
  <c r="P17" i="11"/>
  <c r="Q17" i="11"/>
  <c r="P18" i="11"/>
  <c r="Q18" i="11"/>
  <c r="P19" i="11"/>
  <c r="Q19" i="11"/>
  <c r="P20" i="11"/>
  <c r="Q20" i="11"/>
  <c r="Q6" i="11"/>
  <c r="P6" i="11"/>
  <c r="Q5" i="11"/>
  <c r="P5" i="11"/>
  <c r="M21" i="11"/>
  <c r="J21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D5" i="18"/>
  <c r="E5" i="18"/>
  <c r="I8" i="22"/>
  <c r="J8" i="22"/>
  <c r="L7" i="17" s="1"/>
  <c r="K8" i="22"/>
  <c r="H8" i="22"/>
  <c r="F8" i="30"/>
  <c r="G8" i="30"/>
  <c r="H8" i="30"/>
  <c r="L8" i="30"/>
  <c r="M8" i="30"/>
  <c r="N8" i="30"/>
  <c r="B8" i="30"/>
  <c r="P5" i="25"/>
  <c r="P6" i="25"/>
  <c r="P7" i="25"/>
  <c r="P8" i="25"/>
  <c r="P11" i="25"/>
  <c r="P12" i="25"/>
  <c r="P13" i="25"/>
  <c r="P10" i="25"/>
  <c r="O7" i="25"/>
  <c r="O8" i="25"/>
  <c r="O9" i="25"/>
  <c r="O10" i="25"/>
  <c r="O11" i="25"/>
  <c r="O12" i="25"/>
  <c r="O13" i="25"/>
  <c r="O5" i="25"/>
  <c r="O6" i="25"/>
  <c r="M14" i="25"/>
  <c r="M5" i="24" s="1"/>
  <c r="L14" i="25"/>
  <c r="L5" i="24" s="1"/>
  <c r="J14" i="25"/>
  <c r="J5" i="24" s="1"/>
  <c r="I14" i="25"/>
  <c r="I5" i="24" s="1"/>
  <c r="H5" i="25"/>
  <c r="K5" i="25"/>
  <c r="K6" i="25"/>
  <c r="K7" i="25"/>
  <c r="K8" i="25"/>
  <c r="K9" i="25"/>
  <c r="K10" i="25"/>
  <c r="K11" i="25"/>
  <c r="K12" i="25"/>
  <c r="K13" i="25"/>
  <c r="H8" i="25"/>
  <c r="H9" i="25"/>
  <c r="H10" i="25"/>
  <c r="H11" i="25"/>
  <c r="H12" i="25"/>
  <c r="H13" i="25"/>
  <c r="H7" i="25"/>
  <c r="H6" i="25"/>
  <c r="N20" i="28"/>
  <c r="G5" i="31" s="1"/>
  <c r="M20" i="28"/>
  <c r="F5" i="31" s="1"/>
  <c r="K20" i="28"/>
  <c r="D5" i="31" s="1"/>
  <c r="J20" i="28"/>
  <c r="C5" i="31" s="1"/>
  <c r="Q5" i="28"/>
  <c r="P5" i="28"/>
  <c r="I5" i="28"/>
  <c r="L5" i="28"/>
  <c r="Q15" i="28"/>
  <c r="P15" i="28"/>
  <c r="L15" i="28"/>
  <c r="I15" i="28"/>
  <c r="Q14" i="28"/>
  <c r="P14" i="28"/>
  <c r="L14" i="28"/>
  <c r="I14" i="28"/>
  <c r="Q13" i="28"/>
  <c r="P13" i="28"/>
  <c r="L13" i="28"/>
  <c r="I13" i="28"/>
  <c r="Q12" i="28"/>
  <c r="P12" i="28"/>
  <c r="L12" i="28"/>
  <c r="I12" i="28"/>
  <c r="Q11" i="28"/>
  <c r="P11" i="28"/>
  <c r="L11" i="28"/>
  <c r="I11" i="28"/>
  <c r="Q10" i="28"/>
  <c r="P10" i="28"/>
  <c r="L10" i="28"/>
  <c r="I10" i="28"/>
  <c r="Q9" i="28"/>
  <c r="P9" i="28"/>
  <c r="L9" i="28"/>
  <c r="I9" i="28"/>
  <c r="Q8" i="28"/>
  <c r="P8" i="28"/>
  <c r="L8" i="28"/>
  <c r="I8" i="28"/>
  <c r="Q7" i="28"/>
  <c r="P7" i="28"/>
  <c r="L7" i="28"/>
  <c r="I7" i="28"/>
  <c r="Q6" i="28"/>
  <c r="P6" i="28"/>
  <c r="L6" i="28"/>
  <c r="I6" i="28"/>
  <c r="K16" i="23"/>
  <c r="K17" i="23"/>
  <c r="J18" i="23"/>
  <c r="J5" i="26" s="1"/>
  <c r="E5" i="30" s="1"/>
  <c r="K5" i="30" s="1"/>
  <c r="K8" i="30" s="1"/>
  <c r="I18" i="23"/>
  <c r="I5" i="26" s="1"/>
  <c r="D5" i="30" s="1"/>
  <c r="D8" i="30" s="1"/>
  <c r="H6" i="23"/>
  <c r="H7" i="23"/>
  <c r="H8" i="23"/>
  <c r="H9" i="23"/>
  <c r="H10" i="23"/>
  <c r="H11" i="23"/>
  <c r="H12" i="23"/>
  <c r="H13" i="23"/>
  <c r="H14" i="23"/>
  <c r="H15" i="23"/>
  <c r="H16" i="23"/>
  <c r="H17" i="23"/>
  <c r="H5" i="23"/>
  <c r="L18" i="23"/>
  <c r="M18" i="23"/>
  <c r="P6" i="23"/>
  <c r="P7" i="23"/>
  <c r="P8" i="23"/>
  <c r="P9" i="23"/>
  <c r="P10" i="23"/>
  <c r="P11" i="23"/>
  <c r="P12" i="23"/>
  <c r="P13" i="23"/>
  <c r="P14" i="23"/>
  <c r="P15" i="23"/>
  <c r="P16" i="23"/>
  <c r="P17" i="23"/>
  <c r="P5" i="23"/>
  <c r="O5" i="23"/>
  <c r="O6" i="23"/>
  <c r="O7" i="23"/>
  <c r="O8" i="23"/>
  <c r="O9" i="23"/>
  <c r="O10" i="23"/>
  <c r="O11" i="23"/>
  <c r="O12" i="23"/>
  <c r="O13" i="23"/>
  <c r="O14" i="23"/>
  <c r="O15" i="23"/>
  <c r="O16" i="23"/>
  <c r="O17" i="23"/>
  <c r="N5" i="26"/>
  <c r="K5" i="23"/>
  <c r="K15" i="23"/>
  <c r="P9" i="25"/>
  <c r="K14" i="23"/>
  <c r="K13" i="23"/>
  <c r="K12" i="23"/>
  <c r="K11" i="23"/>
  <c r="K10" i="23"/>
  <c r="K9" i="23"/>
  <c r="K8" i="23"/>
  <c r="K7" i="23"/>
  <c r="K6" i="23"/>
  <c r="N14" i="23" l="1"/>
  <c r="P5" i="26"/>
  <c r="L20" i="28"/>
  <c r="O5" i="26"/>
  <c r="I20" i="28"/>
  <c r="E8" i="30"/>
  <c r="P20" i="28"/>
  <c r="Q20" i="28"/>
  <c r="C5" i="30"/>
  <c r="J5" i="30"/>
  <c r="J8" i="30" s="1"/>
  <c r="Q21" i="11"/>
  <c r="P21" i="11"/>
  <c r="O18" i="11"/>
  <c r="O14" i="11"/>
  <c r="P14" i="25"/>
  <c r="P5" i="24"/>
  <c r="N5" i="25"/>
  <c r="K5" i="24"/>
  <c r="O14" i="25"/>
  <c r="O5" i="11"/>
  <c r="O19" i="11"/>
  <c r="O5" i="24"/>
  <c r="H5" i="24"/>
  <c r="H14" i="25"/>
  <c r="K14" i="25"/>
  <c r="N9" i="25"/>
  <c r="E5" i="31"/>
  <c r="O8" i="11"/>
  <c r="O17" i="11"/>
  <c r="O15" i="11"/>
  <c r="O11" i="11"/>
  <c r="I5" i="31"/>
  <c r="O14" i="28"/>
  <c r="O5" i="28"/>
  <c r="N16" i="23"/>
  <c r="N12" i="23"/>
  <c r="N8" i="23"/>
  <c r="N10" i="23"/>
  <c r="N5" i="23"/>
  <c r="N15" i="23"/>
  <c r="N11" i="23"/>
  <c r="N7" i="23"/>
  <c r="O18" i="23"/>
  <c r="N6" i="23"/>
  <c r="N17" i="23"/>
  <c r="N13" i="23"/>
  <c r="N9" i="23"/>
  <c r="H18" i="23"/>
  <c r="P18" i="23"/>
  <c r="O13" i="11"/>
  <c r="O16" i="11"/>
  <c r="O9" i="11"/>
  <c r="O7" i="11"/>
  <c r="O20" i="11"/>
  <c r="O12" i="11"/>
  <c r="O10" i="11"/>
  <c r="J5" i="31"/>
  <c r="B5" i="31"/>
  <c r="N10" i="25"/>
  <c r="N8" i="25"/>
  <c r="N6" i="25"/>
  <c r="N7" i="25"/>
  <c r="O10" i="28"/>
  <c r="O11" i="28"/>
  <c r="O12" i="28"/>
  <c r="O9" i="28"/>
  <c r="O7" i="28"/>
  <c r="O6" i="28"/>
  <c r="O13" i="28"/>
  <c r="O8" i="28"/>
  <c r="O15" i="28"/>
  <c r="K18" i="23"/>
  <c r="F16" i="16"/>
  <c r="H5" i="31" l="1"/>
  <c r="O20" i="28"/>
  <c r="I5" i="30"/>
  <c r="I8" i="30" s="1"/>
  <c r="C8" i="30"/>
  <c r="N5" i="24"/>
  <c r="N14" i="25"/>
  <c r="N18" i="23"/>
  <c r="C4" i="18"/>
  <c r="F8" i="16"/>
  <c r="F9" i="16"/>
  <c r="K7" i="17" l="1"/>
  <c r="J7" i="17"/>
  <c r="G3" i="22"/>
  <c r="E3" i="22" s="1"/>
  <c r="D7" i="17" s="1"/>
  <c r="D8" i="22"/>
  <c r="C7" i="17" s="1"/>
  <c r="N21" i="20"/>
  <c r="M21" i="20"/>
  <c r="N20" i="20"/>
  <c r="M20" i="20"/>
  <c r="N19" i="20"/>
  <c r="M19" i="20"/>
  <c r="K21" i="20"/>
  <c r="J21" i="20"/>
  <c r="K20" i="20"/>
  <c r="J20" i="20"/>
  <c r="K19" i="20"/>
  <c r="J19" i="20"/>
  <c r="B9" i="17"/>
  <c r="D3" i="15"/>
  <c r="D4" i="15"/>
  <c r="D5" i="15"/>
  <c r="Q19" i="20" l="1"/>
  <c r="G5" i="22" s="1"/>
  <c r="Q21" i="20"/>
  <c r="G7" i="22" s="1"/>
  <c r="Q20" i="20"/>
  <c r="G6" i="22" s="1"/>
  <c r="P19" i="20"/>
  <c r="J22" i="20"/>
  <c r="K22" i="20"/>
  <c r="I6" i="15"/>
  <c r="H6" i="15"/>
  <c r="K4" i="17" s="1"/>
  <c r="G6" i="15"/>
  <c r="J4" i="17" s="1"/>
  <c r="C6" i="15"/>
  <c r="J6" i="15"/>
  <c r="F6" i="15"/>
  <c r="H4" i="17" s="1"/>
  <c r="D2" i="15"/>
  <c r="D4" i="17" s="1"/>
  <c r="F5" i="22" l="1"/>
  <c r="O19" i="20"/>
  <c r="G8" i="22"/>
  <c r="H7" i="17" s="1"/>
  <c r="E5" i="22"/>
  <c r="E6" i="15"/>
  <c r="G4" i="17" s="1"/>
  <c r="D6" i="15"/>
  <c r="H7" i="8"/>
  <c r="J6" i="17" s="1"/>
  <c r="G8" i="17"/>
  <c r="H8" i="17"/>
  <c r="F12" i="16"/>
  <c r="F13" i="16"/>
  <c r="F14" i="16"/>
  <c r="F15" i="16"/>
  <c r="F17" i="16"/>
  <c r="F18" i="16"/>
  <c r="L12" i="11"/>
  <c r="P6" i="20"/>
  <c r="Q6" i="20"/>
  <c r="P7" i="20"/>
  <c r="Q7" i="20"/>
  <c r="P8" i="20"/>
  <c r="Q8" i="20"/>
  <c r="P9" i="20"/>
  <c r="Q9" i="20"/>
  <c r="P10" i="20"/>
  <c r="Q10" i="20"/>
  <c r="P11" i="20"/>
  <c r="Q11" i="20"/>
  <c r="P12" i="20"/>
  <c r="Q12" i="20"/>
  <c r="P13" i="20"/>
  <c r="Q13" i="20"/>
  <c r="P14" i="20"/>
  <c r="Q14" i="20"/>
  <c r="P15" i="20"/>
  <c r="Q15" i="20"/>
  <c r="Q5" i="20"/>
  <c r="P5" i="20"/>
  <c r="I6" i="20"/>
  <c r="I7" i="20"/>
  <c r="I8" i="20"/>
  <c r="I9" i="20"/>
  <c r="I10" i="20"/>
  <c r="I11" i="20"/>
  <c r="I12" i="20"/>
  <c r="I13" i="20"/>
  <c r="I14" i="20"/>
  <c r="I15" i="20"/>
  <c r="I5" i="20"/>
  <c r="L6" i="20"/>
  <c r="L7" i="20"/>
  <c r="L8" i="20"/>
  <c r="L9" i="20"/>
  <c r="L10" i="20"/>
  <c r="L11" i="20"/>
  <c r="L12" i="20"/>
  <c r="L13" i="20"/>
  <c r="L14" i="20"/>
  <c r="L15" i="20"/>
  <c r="L5" i="20"/>
  <c r="D3" i="19"/>
  <c r="D4" i="19"/>
  <c r="D6" i="19"/>
  <c r="D7" i="19"/>
  <c r="D8" i="19"/>
  <c r="D9" i="19"/>
  <c r="D5" i="19"/>
  <c r="N16" i="20"/>
  <c r="M16" i="20"/>
  <c r="K16" i="20"/>
  <c r="J16" i="20"/>
  <c r="F10" i="19"/>
  <c r="G4" i="22" s="1"/>
  <c r="E10" i="19"/>
  <c r="F4" i="22" s="1"/>
  <c r="E4" i="22" s="1"/>
  <c r="C3" i="18"/>
  <c r="C5" i="18" s="1"/>
  <c r="I16" i="20" l="1"/>
  <c r="I4" i="17"/>
  <c r="F4" i="17" s="1"/>
  <c r="I8" i="17"/>
  <c r="O10" i="20"/>
  <c r="O8" i="20"/>
  <c r="O6" i="20"/>
  <c r="O13" i="20"/>
  <c r="O11" i="20"/>
  <c r="O9" i="20"/>
  <c r="O7" i="20"/>
  <c r="O5" i="20"/>
  <c r="Q16" i="20"/>
  <c r="O12" i="20"/>
  <c r="O15" i="20"/>
  <c r="O14" i="20"/>
  <c r="N22" i="20"/>
  <c r="L20" i="20"/>
  <c r="L16" i="20"/>
  <c r="L19" i="20"/>
  <c r="P21" i="20"/>
  <c r="P20" i="20"/>
  <c r="L21" i="20"/>
  <c r="D10" i="19"/>
  <c r="E7" i="17" s="1"/>
  <c r="I19" i="20"/>
  <c r="I20" i="20"/>
  <c r="I21" i="20"/>
  <c r="M22" i="20"/>
  <c r="P16" i="20"/>
  <c r="N26" i="11"/>
  <c r="M26" i="11"/>
  <c r="N25" i="11"/>
  <c r="M25" i="11"/>
  <c r="N24" i="11"/>
  <c r="M24" i="11"/>
  <c r="K26" i="11"/>
  <c r="J26" i="11"/>
  <c r="K25" i="11"/>
  <c r="J25" i="11"/>
  <c r="K24" i="11"/>
  <c r="J24" i="11"/>
  <c r="F5" i="16"/>
  <c r="F6" i="16"/>
  <c r="F7" i="16"/>
  <c r="F10" i="16"/>
  <c r="F11" i="16"/>
  <c r="F4" i="16"/>
  <c r="F19" i="16" s="1"/>
  <c r="N17" i="2"/>
  <c r="M17" i="2"/>
  <c r="N16" i="2"/>
  <c r="M16" i="2"/>
  <c r="N15" i="2"/>
  <c r="M15" i="2"/>
  <c r="L15" i="2" s="1"/>
  <c r="K17" i="2"/>
  <c r="J17" i="2"/>
  <c r="I17" i="2" s="1"/>
  <c r="K16" i="2"/>
  <c r="Q16" i="2" s="1"/>
  <c r="J16" i="2"/>
  <c r="K15" i="2"/>
  <c r="J15" i="2"/>
  <c r="F6" i="22" l="1"/>
  <c r="O20" i="20"/>
  <c r="Q17" i="2"/>
  <c r="F7" i="22"/>
  <c r="E7" i="22" s="1"/>
  <c r="O21" i="20"/>
  <c r="J18" i="2"/>
  <c r="L16" i="2"/>
  <c r="L18" i="2" s="1"/>
  <c r="N18" i="2"/>
  <c r="I16" i="2"/>
  <c r="Q25" i="11"/>
  <c r="G5" i="8" s="1"/>
  <c r="L17" i="2"/>
  <c r="K18" i="2"/>
  <c r="K5" i="5"/>
  <c r="E6" i="5"/>
  <c r="P16" i="2"/>
  <c r="O16" i="2" s="1"/>
  <c r="K6" i="5"/>
  <c r="P17" i="2"/>
  <c r="O17" i="2" s="1"/>
  <c r="P25" i="11"/>
  <c r="O25" i="11" s="1"/>
  <c r="O16" i="20"/>
  <c r="F8" i="22"/>
  <c r="G7" i="17" s="1"/>
  <c r="E6" i="22"/>
  <c r="E8" i="22" s="1"/>
  <c r="L25" i="11"/>
  <c r="I25" i="11"/>
  <c r="K5" i="8" s="1"/>
  <c r="I15" i="2"/>
  <c r="I18" i="2" s="1"/>
  <c r="I24" i="11"/>
  <c r="Q24" i="11"/>
  <c r="G4" i="8" s="1"/>
  <c r="J27" i="11"/>
  <c r="P24" i="11"/>
  <c r="M27" i="11"/>
  <c r="L24" i="11"/>
  <c r="Q15" i="2"/>
  <c r="Q18" i="2" s="1"/>
  <c r="P15" i="2"/>
  <c r="M18" i="2"/>
  <c r="I26" i="11"/>
  <c r="K6" i="8" s="1"/>
  <c r="Q26" i="11"/>
  <c r="G6" i="8" s="1"/>
  <c r="K27" i="11"/>
  <c r="N27" i="11"/>
  <c r="P26" i="11"/>
  <c r="L26" i="11"/>
  <c r="L22" i="20"/>
  <c r="P22" i="20"/>
  <c r="Q22" i="20"/>
  <c r="I22" i="20"/>
  <c r="J7" i="8"/>
  <c r="L6" i="17" s="1"/>
  <c r="I7" i="8"/>
  <c r="K6" i="17" s="1"/>
  <c r="D7" i="8"/>
  <c r="C6" i="17" s="1"/>
  <c r="E3" i="8"/>
  <c r="E2" i="8"/>
  <c r="E5" i="5" l="1"/>
  <c r="O22" i="20"/>
  <c r="P18" i="2"/>
  <c r="O18" i="2" s="1"/>
  <c r="O15" i="2"/>
  <c r="F5" i="8"/>
  <c r="E5" i="8" s="1"/>
  <c r="I7" i="17"/>
  <c r="E4" i="5"/>
  <c r="L27" i="11"/>
  <c r="G7" i="8"/>
  <c r="H6" i="17" s="1"/>
  <c r="Q27" i="11"/>
  <c r="O24" i="11"/>
  <c r="F4" i="8"/>
  <c r="E4" i="8" s="1"/>
  <c r="K7" i="8"/>
  <c r="I27" i="11"/>
  <c r="P27" i="11"/>
  <c r="F6" i="8"/>
  <c r="O26" i="11"/>
  <c r="N21" i="11"/>
  <c r="K21" i="11"/>
  <c r="D9" i="10"/>
  <c r="D8" i="10"/>
  <c r="D10" i="10"/>
  <c r="D3" i="10"/>
  <c r="D4" i="10"/>
  <c r="D5" i="10"/>
  <c r="D6" i="10"/>
  <c r="D7" i="10"/>
  <c r="D2" i="10"/>
  <c r="K7" i="5"/>
  <c r="D7" i="5"/>
  <c r="C5" i="17" s="1"/>
  <c r="C9" i="17" s="1"/>
  <c r="E2" i="5"/>
  <c r="J7" i="5"/>
  <c r="L5" i="17" s="1"/>
  <c r="L9" i="17" s="1"/>
  <c r="I7" i="5"/>
  <c r="K5" i="17" s="1"/>
  <c r="K9" i="17" s="1"/>
  <c r="H7" i="5"/>
  <c r="J5" i="17" s="1"/>
  <c r="J9" i="17" s="1"/>
  <c r="F7" i="17" l="1"/>
  <c r="O27" i="11"/>
  <c r="D11" i="10"/>
  <c r="E6" i="17" s="1"/>
  <c r="F7" i="8"/>
  <c r="G6" i="17" s="1"/>
  <c r="E6" i="8"/>
  <c r="E7" i="8" s="1"/>
  <c r="L13" i="11"/>
  <c r="L14" i="11"/>
  <c r="L15" i="11"/>
  <c r="L16" i="11"/>
  <c r="L17" i="11"/>
  <c r="L18" i="11"/>
  <c r="L19" i="11"/>
  <c r="L20" i="11"/>
  <c r="L11" i="11"/>
  <c r="L10" i="11"/>
  <c r="L9" i="11"/>
  <c r="L8" i="11"/>
  <c r="L7" i="11"/>
  <c r="L6" i="11"/>
  <c r="L5" i="11"/>
  <c r="I5" i="11"/>
  <c r="I21" i="11" s="1"/>
  <c r="F11" i="10"/>
  <c r="E11" i="10"/>
  <c r="C2" i="9"/>
  <c r="D6" i="17" s="1"/>
  <c r="E3" i="5"/>
  <c r="E7" i="5" s="1"/>
  <c r="P3" i="2"/>
  <c r="Q3" i="2"/>
  <c r="P4" i="2"/>
  <c r="Q4" i="2"/>
  <c r="P5" i="2"/>
  <c r="Q5" i="2"/>
  <c r="P6" i="2"/>
  <c r="Q6" i="2"/>
  <c r="P7" i="2"/>
  <c r="Q7" i="2"/>
  <c r="O7" i="2" s="1"/>
  <c r="P8" i="2"/>
  <c r="Q8" i="2"/>
  <c r="P9" i="2"/>
  <c r="Q9" i="2"/>
  <c r="O9" i="2" s="1"/>
  <c r="P10" i="2"/>
  <c r="Q10" i="2"/>
  <c r="P11" i="2"/>
  <c r="Q11" i="2"/>
  <c r="O11" i="2" s="1"/>
  <c r="Q2" i="2"/>
  <c r="G6" i="5" s="1"/>
  <c r="P2" i="2"/>
  <c r="F6" i="5" s="1"/>
  <c r="L3" i="2"/>
  <c r="L4" i="2"/>
  <c r="L5" i="2"/>
  <c r="L6" i="2"/>
  <c r="L7" i="2"/>
  <c r="L8" i="2"/>
  <c r="L9" i="2"/>
  <c r="L10" i="2"/>
  <c r="L11" i="2"/>
  <c r="L2" i="2"/>
  <c r="N12" i="2"/>
  <c r="M12" i="2"/>
  <c r="I3" i="2"/>
  <c r="I4" i="2"/>
  <c r="I5" i="2"/>
  <c r="I6" i="2"/>
  <c r="I7" i="2"/>
  <c r="I8" i="2"/>
  <c r="I9" i="2"/>
  <c r="I10" i="2"/>
  <c r="I11" i="2"/>
  <c r="I2" i="2"/>
  <c r="C2" i="3"/>
  <c r="D5" i="17" s="1"/>
  <c r="D9" i="17" s="1"/>
  <c r="J12" i="2"/>
  <c r="K12" i="2"/>
  <c r="E9" i="4"/>
  <c r="F9" i="4"/>
  <c r="D9" i="4"/>
  <c r="E5" i="17" s="1"/>
  <c r="E9" i="17" s="1"/>
  <c r="I12" i="2" l="1"/>
  <c r="G5" i="5"/>
  <c r="F5" i="5"/>
  <c r="O5" i="2"/>
  <c r="L21" i="11"/>
  <c r="I6" i="17"/>
  <c r="F4" i="5"/>
  <c r="F7" i="5" s="1"/>
  <c r="G5" i="17" s="1"/>
  <c r="G9" i="17" s="1"/>
  <c r="O6" i="11"/>
  <c r="O2" i="2"/>
  <c r="O8" i="2"/>
  <c r="G4" i="5"/>
  <c r="O6" i="2"/>
  <c r="O10" i="2"/>
  <c r="L12" i="2"/>
  <c r="P12" i="2"/>
  <c r="O3" i="2"/>
  <c r="Q12" i="2"/>
  <c r="O4" i="2"/>
  <c r="F6" i="17" l="1"/>
  <c r="O21" i="11"/>
  <c r="G7" i="5"/>
  <c r="H5" i="17" s="1"/>
  <c r="H9" i="17" s="1"/>
  <c r="O12" i="2"/>
  <c r="I5" i="17" l="1"/>
  <c r="F5" i="17" l="1"/>
  <c r="F9" i="17" s="1"/>
  <c r="I9" i="17"/>
</calcChain>
</file>

<file path=xl/sharedStrings.xml><?xml version="1.0" encoding="utf-8"?>
<sst xmlns="http://schemas.openxmlformats.org/spreadsheetml/2006/main" count="1051" uniqueCount="239">
  <si>
    <t>CLAVE_SEP</t>
  </si>
  <si>
    <t>NOM_ESC</t>
  </si>
  <si>
    <t>NIVEL</t>
  </si>
  <si>
    <t>Municipio</t>
  </si>
  <si>
    <t>MUNICIPIO</t>
  </si>
  <si>
    <t>Puebla</t>
  </si>
  <si>
    <t>Izúcar de Matamoros</t>
  </si>
  <si>
    <t>ES</t>
  </si>
  <si>
    <t>EB</t>
  </si>
  <si>
    <t>EMS</t>
  </si>
  <si>
    <t>CONALEP</t>
  </si>
  <si>
    <t>SUBSISTEMAS EMS</t>
  </si>
  <si>
    <t>No. PARTICIPANTES</t>
  </si>
  <si>
    <t>Hombres</t>
  </si>
  <si>
    <t>Mujeres</t>
  </si>
  <si>
    <t>COBAEP</t>
  </si>
  <si>
    <t>SEP ESTATAL</t>
  </si>
  <si>
    <t>SEP FEDERAL</t>
  </si>
  <si>
    <t>UTEMSTIS</t>
  </si>
  <si>
    <t>Unidad de Educación Media Superior Tecnológica Industrial y de Servicios</t>
  </si>
  <si>
    <t>Colegio Nacional de Educación Profesional Técnica</t>
  </si>
  <si>
    <t>Colegio de Estudios Científicos y Tecnológicos Del Estado de Puebla</t>
  </si>
  <si>
    <t>CECYTE</t>
  </si>
  <si>
    <t>BUAP</t>
  </si>
  <si>
    <t>Benemérita Universidad Autónoma de Puebla</t>
  </si>
  <si>
    <t>Colegio de Bachilleres del Estado de Puebla</t>
  </si>
  <si>
    <t>Fecha</t>
  </si>
  <si>
    <t>Entidad Federativa</t>
  </si>
  <si>
    <t xml:space="preserve">No. </t>
  </si>
  <si>
    <t>No. Beneficiarios</t>
  </si>
  <si>
    <t>No. Director/admon</t>
  </si>
  <si>
    <t>Total participantes</t>
  </si>
  <si>
    <t>Total Hombres</t>
  </si>
  <si>
    <t>Total Mujeres</t>
  </si>
  <si>
    <t>Fechas</t>
  </si>
  <si>
    <t>RE</t>
  </si>
  <si>
    <t>SUB</t>
  </si>
  <si>
    <t>H</t>
  </si>
  <si>
    <t>M</t>
  </si>
  <si>
    <t>TARAHUMARA</t>
  </si>
  <si>
    <t>08DPR1985K</t>
  </si>
  <si>
    <t>UNIVERSIDAD PEDAGOGICA NACIONAL DEL ESTADO DE CHIHUAHUA CAMPUS CREEL</t>
  </si>
  <si>
    <t>08DUP0007W</t>
  </si>
  <si>
    <t>SECUNDARIA POR COOPERACIÓN 8352 "ADOLFO LOPEZ MATEOS"</t>
  </si>
  <si>
    <t>08SES0001J</t>
  </si>
  <si>
    <t>LEYES DE REFORMA</t>
  </si>
  <si>
    <t>08DPR2039O</t>
  </si>
  <si>
    <t>TELESECUNDARIA 6227</t>
  </si>
  <si>
    <t>08ETV0205G</t>
  </si>
  <si>
    <t>SECUNDARIA ESTATAL 3064 GUADALUPE VICTORIA</t>
  </si>
  <si>
    <t>08EES0203C</t>
  </si>
  <si>
    <t>UNIVERSIDAD TECNOLOGICA DE CHIHUAHUA</t>
  </si>
  <si>
    <t>08EUT0002M</t>
  </si>
  <si>
    <t>INSTITUTO TECNOLOGICO DE CHIHUAHUA II</t>
  </si>
  <si>
    <t>08DIT0012Z</t>
  </si>
  <si>
    <t>INSTITUCIÓN BENEMERITA Y CENTENARIA ESC NORMAL DEL ESTADO DE CHIHUAHUA PROFESOR LUIS URIAS</t>
  </si>
  <si>
    <t>08ENL0001V</t>
  </si>
  <si>
    <t>NA</t>
  </si>
  <si>
    <t>Chihuahua</t>
  </si>
  <si>
    <t>Bocoyna</t>
  </si>
  <si>
    <t>Bocoyna, San Juanito</t>
  </si>
  <si>
    <t>Bocoyna, Creel</t>
  </si>
  <si>
    <t>Abreviaturas</t>
  </si>
  <si>
    <t>SEP</t>
  </si>
  <si>
    <t>Secretaría de Educación Pública</t>
  </si>
  <si>
    <t>Educación Básica</t>
  </si>
  <si>
    <t>Educación Media Superior</t>
  </si>
  <si>
    <t>Educación Superior</t>
  </si>
  <si>
    <t>Representación Estatal de la Coordicación Nacional de Becas para el Bienestar Benito Juárez</t>
  </si>
  <si>
    <t>Subsitemas de Educación Media Superior</t>
  </si>
  <si>
    <t>CECYTECH</t>
  </si>
  <si>
    <t>Colegio de Estudios Científicos y Tecnológicos Del Estado de Chihuahua</t>
  </si>
  <si>
    <t>Colegio de Bachilleres del Estado de Chihuahua</t>
  </si>
  <si>
    <t>COBACH</t>
  </si>
  <si>
    <t>CDMX</t>
  </si>
  <si>
    <t>No. Participantes
TOTAL</t>
  </si>
  <si>
    <t>No. Entrevistas individuales</t>
  </si>
  <si>
    <t>No. Entrevistas grupales</t>
  </si>
  <si>
    <t>No. Grupos Focales</t>
  </si>
  <si>
    <t>No. Total de Participantes en Grupos Focales</t>
  </si>
  <si>
    <t>No. Planteles TOTAL</t>
  </si>
  <si>
    <t>Comentarios</t>
  </si>
  <si>
    <t>CEDART</t>
  </si>
  <si>
    <t>DGETI</t>
  </si>
  <si>
    <t>DGETA</t>
  </si>
  <si>
    <t>PREPARATORIAS ESTATALES</t>
  </si>
  <si>
    <t>JOSÉ GUADALUPE POSADA</t>
  </si>
  <si>
    <t>08DPR25750</t>
  </si>
  <si>
    <t>No. Planteles programados</t>
  </si>
  <si>
    <t>SE CANCELÓ. ERROR EN LA AGENDA DE LA REPRESENTACIÓN ESTATAL.</t>
  </si>
  <si>
    <t>ok</t>
  </si>
  <si>
    <t>Ok. Grupo focal en el que participaron becarios con discapacidad</t>
  </si>
  <si>
    <t>Área</t>
  </si>
  <si>
    <t>Transversal</t>
  </si>
  <si>
    <t>TOTAL</t>
  </si>
  <si>
    <t>SE CANCELÓ EN EL MOMENTO. NO EXISTE TELESECUNDARIA SUSTITUTA CON TURNO VESPERTINO, NO FUE POSIBLE REMPLAZARLA Y/O REAGENDARLA.</t>
  </si>
  <si>
    <t>No. Planteles realizados</t>
  </si>
  <si>
    <t>DIRECTIVOS</t>
  </si>
  <si>
    <t>Beneficiarios</t>
  </si>
  <si>
    <t>Oaxaca</t>
  </si>
  <si>
    <t>No se autorizó la visita.</t>
  </si>
  <si>
    <t>PROBEMS</t>
  </si>
  <si>
    <t>BENEFICIARIOS</t>
  </si>
  <si>
    <t>No. Entrevistas Grupales</t>
  </si>
  <si>
    <t>No. Informantes representación estatal</t>
  </si>
  <si>
    <t>Tipo</t>
  </si>
  <si>
    <t>TIPO</t>
  </si>
  <si>
    <t>UBBJ</t>
  </si>
  <si>
    <t>SECUNDARIA TÉCNICA</t>
  </si>
  <si>
    <t>NORMAL</t>
  </si>
  <si>
    <t>PRIMARIA</t>
  </si>
  <si>
    <t>UNIVERSIDAD ESTATAL</t>
  </si>
  <si>
    <t>PREPARATORIA POR COOPERACIÓN</t>
  </si>
  <si>
    <t>UNIVERSIDAD TECNOLÓGICA</t>
  </si>
  <si>
    <t>TELEBACHILLERATO</t>
  </si>
  <si>
    <t>SECUNDARIA</t>
  </si>
  <si>
    <t>TELESECUNDARIA</t>
  </si>
  <si>
    <t>INSTITUTO TECNOLÓGICO FEDERAL</t>
  </si>
  <si>
    <t>ok. NO CONVOCARON TITULARES</t>
  </si>
  <si>
    <t>CDMX Funcionarios públicos centrales</t>
  </si>
  <si>
    <t>Dirección General de Educación Tecnológica Industrial </t>
  </si>
  <si>
    <t>No. Municipios/ Alcaldias visitadas</t>
  </si>
  <si>
    <t>No. Planteles visitados</t>
  </si>
  <si>
    <t>Tlacolula de Matamoros</t>
  </si>
  <si>
    <t>San Jerónimo Tlacochahuaya</t>
  </si>
  <si>
    <t>San Pedro y San Pablo de Teposcolula</t>
  </si>
  <si>
    <t>No citaron titulares de hogar beneficiario</t>
  </si>
  <si>
    <t>No. TOTAL informantes participantes</t>
  </si>
  <si>
    <t>SUBES</t>
  </si>
  <si>
    <t>Total Informantes</t>
  </si>
  <si>
    <t>Azcapotzalco</t>
  </si>
  <si>
    <t>No. de planteles</t>
  </si>
  <si>
    <t>No. Total Informantes</t>
  </si>
  <si>
    <t>No. Informantes Beneficiarios</t>
  </si>
  <si>
    <t>No. Total Mujeres</t>
  </si>
  <si>
    <t>No. Total Hombres</t>
  </si>
  <si>
    <t>Planteles</t>
  </si>
  <si>
    <t>Personal del Plantel</t>
  </si>
  <si>
    <t>Total de Informantes participantes</t>
  </si>
  <si>
    <t>Informantes Beneficiarios</t>
  </si>
  <si>
    <t xml:space="preserve">Informantes participantes </t>
  </si>
  <si>
    <t>No. de Grupos Focales</t>
  </si>
  <si>
    <t>No. de Entrevistas Individuales</t>
  </si>
  <si>
    <t>No. de Entrevistas Grupales</t>
  </si>
  <si>
    <t>Actividades realizadas</t>
  </si>
  <si>
    <t>No. Informantes planteles</t>
  </si>
  <si>
    <t>Actividad</t>
  </si>
  <si>
    <t>Entrevista GRUPAL</t>
  </si>
  <si>
    <t>Entrevista INDIVIDUAL</t>
  </si>
  <si>
    <t>No. de Informantes participantes</t>
  </si>
  <si>
    <t>DGAO CNBB-BJ</t>
  </si>
  <si>
    <t>DGIGAE CNBB-BJ</t>
  </si>
  <si>
    <t>Vinculación CNBB-BJ</t>
  </si>
  <si>
    <t>DGPL CNBB-BJ</t>
  </si>
  <si>
    <t>Integral CNBB-BJ</t>
  </si>
  <si>
    <t>Comunicación CNBB-BJ</t>
  </si>
  <si>
    <t>Programa</t>
  </si>
  <si>
    <t>Concentrado de Funcionarios Centrales Informantes Participantes</t>
  </si>
  <si>
    <t>Banca del Bienestar</t>
  </si>
  <si>
    <t>Informantes participantes</t>
  </si>
  <si>
    <t>NOMBRE PLANTEL</t>
  </si>
  <si>
    <t>CLAVE SEP (CCT)</t>
  </si>
  <si>
    <t>Informantes plantel</t>
  </si>
  <si>
    <t>Personal plantel</t>
  </si>
  <si>
    <t>No. Informantes subsistemas en la Entidad Federativa</t>
  </si>
  <si>
    <t>Concentrado del desagregado por plantel del trabajo de campo en Entidades Federativas del Programa de Becas para el Bienestar Benito Juárez para Educación Básica</t>
  </si>
  <si>
    <t>Programa de becas para el bienestar Benito Juárez para Educación Básica</t>
  </si>
  <si>
    <t>Concentrado del desagregado por plantel del trabajo de campo en Entidades Federativas del Programa de Beca Universal para el Bienestar Benito Juárez para Educación Media Superior</t>
  </si>
  <si>
    <t>San Pedro y San Pablo Teposcolula</t>
  </si>
  <si>
    <t>Programa Jóvenes Escribiendo el Futuro</t>
  </si>
  <si>
    <t>Concentrado del desagregado por plantel del trabajo de campo en Entidades Federativas del Programa Jóvenes Escribiendo el Futuro</t>
  </si>
  <si>
    <t>Contentrado integrado del trabajo de campo por Entidad Federativa</t>
  </si>
  <si>
    <t>Becas Educación Básica</t>
  </si>
  <si>
    <t>Beca Universal EMS</t>
  </si>
  <si>
    <t>Jóvenes Escribiendo el Futuro</t>
  </si>
  <si>
    <t>Total</t>
  </si>
  <si>
    <t>No. Informantes beneficiarios y personal plantel</t>
  </si>
  <si>
    <t>Concentrado Global del trabajo de campo en planteles de las Entidades Federativas por Programa</t>
  </si>
  <si>
    <t>Concentrado integrado del trabajo de campo Oaxaca</t>
  </si>
  <si>
    <t>Informantes de la Representación Oaxaca de la CNBB-BJ</t>
  </si>
  <si>
    <t>No. Informantes</t>
  </si>
  <si>
    <t>Informantes de los Subsistemas EMS Oaxaca</t>
  </si>
  <si>
    <t>Ok. No citaron titulares de hogar beneficiario</t>
  </si>
  <si>
    <t>NOMBRE DEL PLANTEL</t>
  </si>
  <si>
    <t>No. Informantes Participantes
TOTAL</t>
  </si>
  <si>
    <t>Contentrado del trabajo de campo en planteles de Oaxaca</t>
  </si>
  <si>
    <t>No. Director/
admon</t>
  </si>
  <si>
    <t>Hombre</t>
  </si>
  <si>
    <t>Mujer</t>
  </si>
  <si>
    <t>UNIVERSIDAD PÚBLICA ESTATAL</t>
  </si>
  <si>
    <t>ESCUELA NORMAL PÚBLICA</t>
  </si>
  <si>
    <t>ESCUELA NORMAL RURAL</t>
  </si>
  <si>
    <t>UNIVERSIDAD PÚBLICA ESTATAL (Institución en localidad o municipio marginado)</t>
  </si>
  <si>
    <t>UNIVERSIDAD PARA EL BIENESTAR BENITO JUAREZ GARCÍA</t>
  </si>
  <si>
    <t>Escuela Normal Pública</t>
  </si>
  <si>
    <t>Escuela Normal Rural</t>
  </si>
  <si>
    <t>Universidad Tecnológica</t>
  </si>
  <si>
    <t>Universidad Pública Estatal</t>
  </si>
  <si>
    <t>Instituto Tecnológico Federal</t>
  </si>
  <si>
    <t>Universidad para el Bienestar Benito Juárez García</t>
  </si>
  <si>
    <t>Federal</t>
  </si>
  <si>
    <t>Estatal</t>
  </si>
  <si>
    <t>Estatal - Privada</t>
  </si>
  <si>
    <t>Federal - Estatal</t>
  </si>
  <si>
    <t>CENTRO DE BACHILLERATO TECNOLÓGICO INDUSTRIAL Y DE SERVICIOS (CECYT-IPN)</t>
  </si>
  <si>
    <t>COLEGIO NACIONAL DE EDUCACIÓN PROFESIONAL TÉCNICA (CONALEP)</t>
  </si>
  <si>
    <t>CENTRO DE BACHILLERATO TECNOLÓGICO INDUSTRIAL Y DE SERVICIOS (CBTIS-DGETI)</t>
  </si>
  <si>
    <t>TELEBACHILLERATO COMUNITARIO</t>
  </si>
  <si>
    <t>COLEGIO DE BACHILLERES</t>
  </si>
  <si>
    <t>COLEGIO DE ESTUDIOS CIENTÍFICOS Y TECNOLÓGICOS DEL ESTADO (CECYTE)</t>
  </si>
  <si>
    <t>COLEGIO DE BACHILLERES DEL ESTADO</t>
  </si>
  <si>
    <t>CENTRO DE ESTUDIOS TECNOLOGICOS INDUSTRIAL Y DE SERVICIOS (CETIS-DGETI)</t>
  </si>
  <si>
    <t>BACHILLERATO GENERAL POR COOPERACIÓN</t>
  </si>
  <si>
    <t>BACHILLERATO GENERAL (POR COOPERACIÓN)</t>
  </si>
  <si>
    <t>9 SUBSISTEMAS DISTINTOS</t>
  </si>
  <si>
    <t>DGETI-UEMSTIS</t>
  </si>
  <si>
    <t>CBTIS-DGTI UEMSTIS</t>
  </si>
  <si>
    <t>Subsistema de Preparatoria Abierta y Telebachillerato (SPAYT)</t>
  </si>
  <si>
    <t>DGETI UEMSTIS</t>
  </si>
  <si>
    <t>Secretaría de Educación y Deporte (SEYD)</t>
  </si>
  <si>
    <t>Unidad de Educación Media Superior Tecnológica Agropecuaria y Ciencias del Mar (UEMSTAYCM)</t>
  </si>
  <si>
    <t>Colegio Superior para la Educación Integral Intercultural de Oaxaca CSEIIO</t>
  </si>
  <si>
    <t>Instituto de Estudios de Bachillerato del Estado de Oaxaca (IEBO)</t>
  </si>
  <si>
    <t>Universidad Autónoma Benito Juárez de Oaxaca (UABJO)</t>
  </si>
  <si>
    <t>CETIS-DGETI UEMTIS</t>
  </si>
  <si>
    <t>Primaria Estatal</t>
  </si>
  <si>
    <t>Primaria Federalizada</t>
  </si>
  <si>
    <t>Secundaria Federalizada</t>
  </si>
  <si>
    <t>Secundaria Estatal</t>
  </si>
  <si>
    <t>Secundaria por Cooperación</t>
  </si>
  <si>
    <t>Secundaria Técnica Federalizada</t>
  </si>
  <si>
    <t>No. Primarias Estatales</t>
  </si>
  <si>
    <t>No. 
Primarias Federalizadas</t>
  </si>
  <si>
    <t>No. Secundarias Estatales</t>
  </si>
  <si>
    <t>No. Secundarias Federalizada</t>
  </si>
  <si>
    <t>No.
Secundarias por Cooperación</t>
  </si>
  <si>
    <t>No. Secundarias Técnicas Federalizadas</t>
  </si>
  <si>
    <t>Confidencial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</si>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</sst>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Montserrat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 (Cuerpo)"/>
    </font>
    <font>
      <sz val="13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6A6FF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D883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8EFA0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616">
    <xf numFmtId="0" fontId="0" fillId="0" borderId="0" xfId="0"/>
    <xf numFmtId="0" fontId="7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/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5" fillId="0" borderId="0" xfId="0" applyFont="1"/>
    <xf numFmtId="0" fontId="0" fillId="0" borderId="1" xfId="0" applyFont="1" applyBorder="1" applyAlignment="1">
      <alignment horizontal="center" vertical="center"/>
    </xf>
    <xf numFmtId="16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7" fillId="0" borderId="1" xfId="0" applyFont="1" applyBorder="1"/>
    <xf numFmtId="0" fontId="1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6" xfId="0" applyFont="1" applyBorder="1" applyAlignment="1">
      <alignment horizontal="center" vertical="center"/>
    </xf>
    <xf numFmtId="16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3" borderId="8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15" fillId="0" borderId="5" xfId="0" applyFont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10" fillId="6" borderId="1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10" fillId="8" borderId="13" xfId="0" applyFont="1" applyFill="1" applyBorder="1" applyAlignment="1">
      <alignment horizontal="center" vertical="center"/>
    </xf>
    <xf numFmtId="0" fontId="10" fillId="8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6" fillId="3" borderId="4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/>
    </xf>
    <xf numFmtId="0" fontId="18" fillId="3" borderId="11" xfId="0" applyFont="1" applyFill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 wrapText="1"/>
    </xf>
    <xf numFmtId="16" fontId="0" fillId="0" borderId="3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/>
    </xf>
    <xf numFmtId="0" fontId="14" fillId="11" borderId="24" xfId="0" applyFont="1" applyFill="1" applyBorder="1" applyAlignment="1">
      <alignment horizontal="center" vertical="center" wrapText="1"/>
    </xf>
    <xf numFmtId="0" fontId="14" fillId="11" borderId="6" xfId="0" applyFont="1" applyFill="1" applyBorder="1" applyAlignment="1">
      <alignment horizontal="center" vertical="center" wrapText="1"/>
    </xf>
    <xf numFmtId="0" fontId="14" fillId="11" borderId="5" xfId="0" applyFont="1" applyFill="1" applyBorder="1" applyAlignment="1">
      <alignment horizontal="center" vertical="center" wrapText="1"/>
    </xf>
    <xf numFmtId="0" fontId="14" fillId="11" borderId="7" xfId="0" applyFont="1" applyFill="1" applyBorder="1" applyAlignment="1">
      <alignment horizontal="center" vertical="center" wrapText="1"/>
    </xf>
    <xf numFmtId="0" fontId="19" fillId="11" borderId="4" xfId="0" applyFont="1" applyFill="1" applyBorder="1" applyAlignment="1">
      <alignment horizontal="center"/>
    </xf>
    <xf numFmtId="0" fontId="12" fillId="11" borderId="1" xfId="0" applyFont="1" applyFill="1" applyBorder="1" applyAlignment="1">
      <alignment horizontal="center" vertical="center"/>
    </xf>
    <xf numFmtId="0" fontId="11" fillId="11" borderId="0" xfId="0" applyFont="1" applyFill="1" applyAlignment="1">
      <alignment horizontal="center" vertical="center"/>
    </xf>
    <xf numFmtId="0" fontId="12" fillId="11" borderId="1" xfId="0" applyFont="1" applyFill="1" applyBorder="1" applyAlignment="1">
      <alignment horizontal="center" vertical="center" wrapText="1"/>
    </xf>
    <xf numFmtId="0" fontId="14" fillId="11" borderId="5" xfId="0" applyFont="1" applyFill="1" applyBorder="1" applyAlignment="1">
      <alignment horizontal="center" vertical="center"/>
    </xf>
    <xf numFmtId="0" fontId="14" fillId="11" borderId="18" xfId="0" applyFont="1" applyFill="1" applyBorder="1" applyAlignment="1">
      <alignment horizontal="center" vertical="center" wrapText="1"/>
    </xf>
    <xf numFmtId="0" fontId="14" fillId="11" borderId="19" xfId="0" applyFont="1" applyFill="1" applyBorder="1" applyAlignment="1">
      <alignment horizontal="center" vertical="center" wrapText="1"/>
    </xf>
    <xf numFmtId="0" fontId="14" fillId="11" borderId="20" xfId="0" applyFont="1" applyFill="1" applyBorder="1" applyAlignment="1">
      <alignment horizontal="center" vertical="center" wrapText="1"/>
    </xf>
    <xf numFmtId="0" fontId="14" fillId="11" borderId="6" xfId="0" applyFont="1" applyFill="1" applyBorder="1" applyAlignment="1">
      <alignment horizontal="center" vertical="center"/>
    </xf>
    <xf numFmtId="0" fontId="0" fillId="12" borderId="1" xfId="0" applyFont="1" applyFill="1" applyBorder="1" applyAlignment="1">
      <alignment horizontal="center" vertical="center"/>
    </xf>
    <xf numFmtId="0" fontId="0" fillId="12" borderId="2" xfId="0" applyFont="1" applyFill="1" applyBorder="1" applyAlignment="1">
      <alignment horizontal="center" vertical="center"/>
    </xf>
    <xf numFmtId="0" fontId="10" fillId="13" borderId="10" xfId="0" applyFont="1" applyFill="1" applyBorder="1" applyAlignment="1">
      <alignment horizontal="center" vertical="center"/>
    </xf>
    <xf numFmtId="0" fontId="10" fillId="12" borderId="13" xfId="0" applyFont="1" applyFill="1" applyBorder="1" applyAlignment="1">
      <alignment horizontal="center" vertical="center"/>
    </xf>
    <xf numFmtId="0" fontId="9" fillId="11" borderId="4" xfId="0" applyFont="1" applyFill="1" applyBorder="1" applyAlignment="1">
      <alignment horizontal="center" vertical="center"/>
    </xf>
    <xf numFmtId="0" fontId="10" fillId="7" borderId="16" xfId="0" applyFont="1" applyFill="1" applyBorder="1" applyAlignment="1">
      <alignment horizontal="center" vertical="center"/>
    </xf>
    <xf numFmtId="0" fontId="10" fillId="7" borderId="11" xfId="0" applyFont="1" applyFill="1" applyBorder="1" applyAlignment="1">
      <alignment horizontal="center" vertical="center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/>
    </xf>
    <xf numFmtId="0" fontId="14" fillId="13" borderId="24" xfId="0" applyFont="1" applyFill="1" applyBorder="1" applyAlignment="1">
      <alignment horizontal="center" vertical="center" wrapText="1"/>
    </xf>
    <xf numFmtId="0" fontId="14" fillId="13" borderId="6" xfId="0" applyFont="1" applyFill="1" applyBorder="1" applyAlignment="1">
      <alignment horizontal="center" vertical="center" wrapText="1"/>
    </xf>
    <xf numFmtId="0" fontId="14" fillId="13" borderId="7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10" fillId="13" borderId="16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0" fillId="5" borderId="23" xfId="0" applyFont="1" applyFill="1" applyBorder="1" applyAlignment="1">
      <alignment horizontal="center" vertical="center"/>
    </xf>
    <xf numFmtId="0" fontId="11" fillId="15" borderId="10" xfId="0" applyFont="1" applyFill="1" applyBorder="1" applyAlignment="1">
      <alignment horizontal="center"/>
    </xf>
    <xf numFmtId="0" fontId="7" fillId="9" borderId="13" xfId="0" applyFont="1" applyFill="1" applyBorder="1" applyAlignment="1">
      <alignment horizontal="center" vertical="center"/>
    </xf>
    <xf numFmtId="0" fontId="7" fillId="9" borderId="11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14" fillId="14" borderId="20" xfId="0" applyFont="1" applyFill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4" borderId="21" xfId="0" applyFont="1" applyFill="1" applyBorder="1" applyAlignment="1">
      <alignment horizontal="center" vertical="center"/>
    </xf>
    <xf numFmtId="0" fontId="0" fillId="16" borderId="27" xfId="0" applyFont="1" applyFill="1" applyBorder="1" applyAlignment="1">
      <alignment horizontal="center" vertical="center"/>
    </xf>
    <xf numFmtId="0" fontId="0" fillId="16" borderId="31" xfId="0" applyFont="1" applyFill="1" applyBorder="1" applyAlignment="1">
      <alignment horizontal="center" vertical="center" wrapText="1"/>
    </xf>
    <xf numFmtId="0" fontId="0" fillId="4" borderId="22" xfId="0" applyFont="1" applyFill="1" applyBorder="1" applyAlignment="1">
      <alignment horizontal="center" vertical="center"/>
    </xf>
    <xf numFmtId="0" fontId="17" fillId="11" borderId="11" xfId="0" applyFont="1" applyFill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14" fillId="17" borderId="26" xfId="0" applyFont="1" applyFill="1" applyBorder="1" applyAlignment="1">
      <alignment horizontal="center" vertical="center" wrapText="1"/>
    </xf>
    <xf numFmtId="0" fontId="14" fillId="17" borderId="19" xfId="0" applyFont="1" applyFill="1" applyBorder="1" applyAlignment="1">
      <alignment horizontal="center" vertical="center" wrapText="1"/>
    </xf>
    <xf numFmtId="0" fontId="14" fillId="17" borderId="20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16" fontId="15" fillId="0" borderId="1" xfId="0" applyNumberFormat="1" applyFont="1" applyBorder="1" applyAlignment="1">
      <alignment horizontal="center" vertical="center"/>
    </xf>
    <xf numFmtId="0" fontId="14" fillId="15" borderId="32" xfId="0" applyFont="1" applyFill="1" applyBorder="1" applyAlignment="1">
      <alignment horizontal="center" vertical="center" wrapText="1"/>
    </xf>
    <xf numFmtId="0" fontId="0" fillId="16" borderId="6" xfId="0" applyFont="1" applyFill="1" applyBorder="1" applyAlignment="1">
      <alignment horizontal="center" vertical="center"/>
    </xf>
    <xf numFmtId="0" fontId="0" fillId="16" borderId="9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3" fillId="0" borderId="6" xfId="0" applyFont="1" applyFill="1" applyBorder="1" applyAlignment="1">
      <alignment horizontal="left" vertical="center" wrapText="1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7" fillId="18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0" fillId="9" borderId="17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7" fillId="4" borderId="27" xfId="0" applyFont="1" applyFill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10" fillId="20" borderId="28" xfId="0" applyFont="1" applyFill="1" applyBorder="1" applyAlignment="1">
      <alignment horizontal="center"/>
    </xf>
    <xf numFmtId="0" fontId="10" fillId="20" borderId="30" xfId="0" applyFont="1" applyFill="1" applyBorder="1" applyAlignment="1">
      <alignment horizontal="center"/>
    </xf>
    <xf numFmtId="0" fontId="10" fillId="20" borderId="29" xfId="0" applyFont="1" applyFill="1" applyBorder="1" applyAlignment="1">
      <alignment horizontal="center"/>
    </xf>
    <xf numFmtId="0" fontId="10" fillId="4" borderId="27" xfId="0" applyFont="1" applyFill="1" applyBorder="1" applyAlignment="1">
      <alignment horizontal="center"/>
    </xf>
    <xf numFmtId="0" fontId="10" fillId="21" borderId="28" xfId="0" applyFont="1" applyFill="1" applyBorder="1" applyAlignment="1">
      <alignment horizontal="center"/>
    </xf>
    <xf numFmtId="0" fontId="10" fillId="21" borderId="30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0" fillId="21" borderId="34" xfId="0" applyFont="1" applyFill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0" fontId="10" fillId="22" borderId="26" xfId="0" applyFont="1" applyFill="1" applyBorder="1" applyAlignment="1">
      <alignment horizontal="center"/>
    </xf>
    <xf numFmtId="0" fontId="10" fillId="22" borderId="27" xfId="0" applyFont="1" applyFill="1" applyBorder="1" applyAlignment="1">
      <alignment horizontal="center"/>
    </xf>
    <xf numFmtId="0" fontId="10" fillId="4" borderId="19" xfId="0" applyFont="1" applyFill="1" applyBorder="1" applyAlignment="1">
      <alignment horizontal="center"/>
    </xf>
    <xf numFmtId="0" fontId="10" fillId="4" borderId="20" xfId="0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/>
    </xf>
    <xf numFmtId="0" fontId="20" fillId="0" borderId="0" xfId="0" applyFont="1" applyAlignment="1">
      <alignment horizontal="right"/>
    </xf>
    <xf numFmtId="0" fontId="0" fillId="0" borderId="5" xfId="0" applyFont="1" applyFill="1" applyBorder="1" applyAlignment="1">
      <alignment horizontal="center" vertical="center"/>
    </xf>
    <xf numFmtId="0" fontId="16" fillId="0" borderId="26" xfId="0" applyFont="1" applyBorder="1" applyAlignment="1">
      <alignment horizontal="center"/>
    </xf>
    <xf numFmtId="0" fontId="15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5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9" fillId="15" borderId="10" xfId="0" applyFont="1" applyFill="1" applyBorder="1" applyAlignment="1">
      <alignment horizontal="center"/>
    </xf>
    <xf numFmtId="0" fontId="10" fillId="9" borderId="16" xfId="0" applyFont="1" applyFill="1" applyBorder="1" applyAlignment="1">
      <alignment horizontal="center" vertical="center"/>
    </xf>
    <xf numFmtId="0" fontId="10" fillId="9" borderId="15" xfId="0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 vertical="center"/>
    </xf>
    <xf numFmtId="0" fontId="10" fillId="9" borderId="13" xfId="0" applyFont="1" applyFill="1" applyBorder="1" applyAlignment="1">
      <alignment horizontal="center" vertical="center"/>
    </xf>
    <xf numFmtId="0" fontId="10" fillId="9" borderId="11" xfId="0" applyFont="1" applyFill="1" applyBorder="1" applyAlignment="1">
      <alignment horizontal="center" vertical="center"/>
    </xf>
    <xf numFmtId="0" fontId="9" fillId="24" borderId="1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8" fillId="4" borderId="2" xfId="0" applyFont="1" applyFill="1" applyBorder="1" applyAlignment="1">
      <alignment horizontal="center" vertical="center" wrapText="1"/>
    </xf>
    <xf numFmtId="0" fontId="18" fillId="4" borderId="14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 wrapText="1"/>
    </xf>
    <xf numFmtId="0" fontId="14" fillId="14" borderId="37" xfId="0" applyFont="1" applyFill="1" applyBorder="1" applyAlignment="1">
      <alignment horizontal="center" vertical="center" wrapText="1"/>
    </xf>
    <xf numFmtId="0" fontId="18" fillId="4" borderId="37" xfId="0" applyFont="1" applyFill="1" applyBorder="1" applyAlignment="1">
      <alignment horizontal="center" vertical="center" wrapText="1"/>
    </xf>
    <xf numFmtId="0" fontId="14" fillId="17" borderId="18" xfId="0" applyFont="1" applyFill="1" applyBorder="1" applyAlignment="1">
      <alignment horizontal="center" vertical="center" wrapText="1"/>
    </xf>
    <xf numFmtId="0" fontId="14" fillId="17" borderId="38" xfId="0" applyFont="1" applyFill="1" applyBorder="1" applyAlignment="1">
      <alignment horizontal="center" vertical="center" wrapText="1"/>
    </xf>
    <xf numFmtId="0" fontId="14" fillId="17" borderId="37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/>
    </xf>
    <xf numFmtId="0" fontId="0" fillId="0" borderId="39" xfId="0" applyFont="1" applyBorder="1" applyAlignment="1">
      <alignment horizontal="center" vertical="center"/>
    </xf>
    <xf numFmtId="0" fontId="0" fillId="16" borderId="40" xfId="0" applyFont="1" applyFill="1" applyBorder="1" applyAlignment="1">
      <alignment horizontal="center" vertical="center"/>
    </xf>
    <xf numFmtId="0" fontId="0" fillId="4" borderId="41" xfId="0" applyFont="1" applyFill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13" fillId="0" borderId="26" xfId="0" applyFont="1" applyBorder="1" applyAlignment="1">
      <alignment horizontal="left" vertical="center"/>
    </xf>
    <xf numFmtId="0" fontId="0" fillId="0" borderId="33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23" borderId="1" xfId="0" applyFont="1" applyFill="1" applyBorder="1" applyAlignment="1">
      <alignment horizontal="center" vertical="center"/>
    </xf>
    <xf numFmtId="0" fontId="0" fillId="23" borderId="1" xfId="0" applyFont="1" applyFill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22" fillId="0" borderId="0" xfId="0" applyFont="1"/>
    <xf numFmtId="1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16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1" fillId="4" borderId="8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27" fillId="25" borderId="19" xfId="0" applyFont="1" applyFill="1" applyBorder="1" applyAlignment="1">
      <alignment horizontal="center" vertical="center" wrapText="1"/>
    </xf>
    <xf numFmtId="0" fontId="27" fillId="25" borderId="20" xfId="0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29" fillId="0" borderId="0" xfId="0" applyFont="1"/>
    <xf numFmtId="0" fontId="32" fillId="28" borderId="28" xfId="0" applyFont="1" applyFill="1" applyBorder="1" applyAlignment="1">
      <alignment horizontal="center" vertical="center"/>
    </xf>
    <xf numFmtId="0" fontId="31" fillId="0" borderId="30" xfId="0" applyFont="1" applyFill="1" applyBorder="1" applyAlignment="1">
      <alignment horizontal="center" vertical="center"/>
    </xf>
    <xf numFmtId="0" fontId="31" fillId="0" borderId="29" xfId="0" applyFont="1" applyFill="1" applyBorder="1" applyAlignment="1">
      <alignment horizontal="center" vertical="center"/>
    </xf>
    <xf numFmtId="0" fontId="30" fillId="14" borderId="28" xfId="0" applyFont="1" applyFill="1" applyBorder="1" applyAlignment="1">
      <alignment horizontal="center" vertical="center"/>
    </xf>
    <xf numFmtId="0" fontId="31" fillId="0" borderId="0" xfId="0" applyFont="1"/>
    <xf numFmtId="0" fontId="24" fillId="13" borderId="10" xfId="0" applyFont="1" applyFill="1" applyBorder="1" applyAlignment="1">
      <alignment horizontal="center" vertical="center"/>
    </xf>
    <xf numFmtId="0" fontId="24" fillId="12" borderId="13" xfId="0" applyFont="1" applyFill="1" applyBorder="1" applyAlignment="1">
      <alignment horizontal="center" vertical="center"/>
    </xf>
    <xf numFmtId="0" fontId="24" fillId="6" borderId="13" xfId="0" applyFont="1" applyFill="1" applyBorder="1" applyAlignment="1">
      <alignment horizontal="center" vertical="center"/>
    </xf>
    <xf numFmtId="0" fontId="24" fillId="8" borderId="13" xfId="0" applyFont="1" applyFill="1" applyBorder="1" applyAlignment="1">
      <alignment horizontal="center" vertical="center"/>
    </xf>
    <xf numFmtId="0" fontId="32" fillId="13" borderId="10" xfId="0" applyFont="1" applyFill="1" applyBorder="1" applyAlignment="1">
      <alignment horizontal="center" vertical="center"/>
    </xf>
    <xf numFmtId="0" fontId="4" fillId="12" borderId="27" xfId="0" applyFont="1" applyFill="1" applyBorder="1" applyAlignment="1">
      <alignment horizontal="center" vertical="center"/>
    </xf>
    <xf numFmtId="0" fontId="4" fillId="12" borderId="51" xfId="0" applyFont="1" applyFill="1" applyBorder="1" applyAlignment="1">
      <alignment horizontal="center" vertical="center"/>
    </xf>
    <xf numFmtId="0" fontId="4" fillId="12" borderId="28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32" fillId="6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12" borderId="40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0" fontId="4" fillId="5" borderId="40" xfId="0" applyFont="1" applyFill="1" applyBorder="1" applyAlignment="1">
      <alignment horizontal="center" vertical="center"/>
    </xf>
    <xf numFmtId="0" fontId="26" fillId="0" borderId="41" xfId="0" applyFont="1" applyFill="1" applyBorder="1" applyAlignment="1">
      <alignment horizontal="center" vertical="center"/>
    </xf>
    <xf numFmtId="0" fontId="24" fillId="4" borderId="40" xfId="0" applyFont="1" applyFill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4" fillId="0" borderId="35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30" fillId="11" borderId="10" xfId="0" applyFont="1" applyFill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1" fillId="0" borderId="30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0" fontId="21" fillId="29" borderId="26" xfId="0" applyFont="1" applyFill="1" applyBorder="1" applyAlignment="1">
      <alignment horizontal="center" vertical="center" wrapText="1"/>
    </xf>
    <xf numFmtId="0" fontId="27" fillId="25" borderId="33" xfId="0" applyFont="1" applyFill="1" applyBorder="1" applyAlignment="1">
      <alignment horizontal="center" vertical="center" wrapText="1"/>
    </xf>
    <xf numFmtId="0" fontId="27" fillId="25" borderId="3" xfId="0" applyFont="1" applyFill="1" applyBorder="1" applyAlignment="1">
      <alignment horizontal="center" vertical="center" wrapText="1"/>
    </xf>
    <xf numFmtId="0" fontId="27" fillId="25" borderId="40" xfId="0" applyFont="1" applyFill="1" applyBorder="1" applyAlignment="1">
      <alignment horizontal="center" vertical="center" wrapText="1"/>
    </xf>
    <xf numFmtId="0" fontId="27" fillId="25" borderId="41" xfId="0" applyFont="1" applyFill="1" applyBorder="1" applyAlignment="1">
      <alignment horizontal="center" vertical="center" wrapText="1"/>
    </xf>
    <xf numFmtId="0" fontId="33" fillId="29" borderId="26" xfId="0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3" fillId="22" borderId="10" xfId="0" applyFont="1" applyFill="1" applyBorder="1" applyAlignment="1">
      <alignment horizontal="right"/>
    </xf>
    <xf numFmtId="0" fontId="23" fillId="22" borderId="13" xfId="0" applyFont="1" applyFill="1" applyBorder="1" applyAlignment="1">
      <alignment horizontal="center"/>
    </xf>
    <xf numFmtId="0" fontId="23" fillId="22" borderId="1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2" fillId="0" borderId="39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2" fillId="0" borderId="40" xfId="0" applyFont="1" applyBorder="1" applyAlignment="1">
      <alignment horizontal="center"/>
    </xf>
    <xf numFmtId="0" fontId="21" fillId="9" borderId="41" xfId="0" applyFont="1" applyFill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1" fillId="9" borderId="21" xfId="0" applyFont="1" applyFill="1" applyBorder="1" applyAlignment="1">
      <alignment horizontal="center"/>
    </xf>
    <xf numFmtId="16" fontId="22" fillId="0" borderId="40" xfId="0" applyNumberFormat="1" applyFont="1" applyBorder="1" applyAlignment="1">
      <alignment horizontal="center"/>
    </xf>
    <xf numFmtId="0" fontId="0" fillId="0" borderId="59" xfId="0" applyBorder="1" applyAlignment="1">
      <alignment horizontal="center"/>
    </xf>
    <xf numFmtId="16" fontId="22" fillId="0" borderId="27" xfId="0" applyNumberFormat="1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21" fillId="22" borderId="4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0" fillId="0" borderId="46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25" borderId="41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5" borderId="21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25" borderId="29" xfId="0" applyFill="1" applyBorder="1" applyAlignment="1">
      <alignment horizontal="center" vertical="center"/>
    </xf>
    <xf numFmtId="0" fontId="23" fillId="22" borderId="15" xfId="0" applyFont="1" applyFill="1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3" fillId="22" borderId="10" xfId="0" applyFont="1" applyFill="1" applyBorder="1" applyAlignment="1">
      <alignment horizontal="center"/>
    </xf>
    <xf numFmtId="0" fontId="20" fillId="0" borderId="61" xfId="0" applyFont="1" applyFill="1" applyBorder="1" applyAlignment="1">
      <alignment horizontal="center" vertical="center" wrapText="1"/>
    </xf>
    <xf numFmtId="0" fontId="20" fillId="0" borderId="62" xfId="0" applyFont="1" applyFill="1" applyBorder="1" applyAlignment="1">
      <alignment horizontal="center" vertical="center" wrapText="1"/>
    </xf>
    <xf numFmtId="0" fontId="20" fillId="0" borderId="63" xfId="0" applyFont="1" applyFill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61" xfId="0" applyFont="1" applyFill="1" applyBorder="1" applyAlignment="1">
      <alignment horizontal="center" vertical="center" wrapText="1"/>
    </xf>
    <xf numFmtId="0" fontId="4" fillId="0" borderId="62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 wrapText="1"/>
    </xf>
    <xf numFmtId="0" fontId="10" fillId="27" borderId="61" xfId="0" applyFont="1" applyFill="1" applyBorder="1" applyAlignment="1">
      <alignment horizontal="center" vertical="center" wrapText="1"/>
    </xf>
    <xf numFmtId="0" fontId="16" fillId="0" borderId="6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 wrapText="1"/>
    </xf>
    <xf numFmtId="0" fontId="10" fillId="27" borderId="4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/>
    </xf>
    <xf numFmtId="0" fontId="24" fillId="4" borderId="51" xfId="0" applyFont="1" applyFill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0" fontId="21" fillId="4" borderId="50" xfId="0" applyFont="1" applyFill="1" applyBorder="1" applyAlignment="1">
      <alignment horizontal="center" vertical="center"/>
    </xf>
    <xf numFmtId="0" fontId="24" fillId="8" borderId="15" xfId="0" applyFont="1" applyFill="1" applyBorder="1" applyAlignment="1">
      <alignment horizontal="center" vertical="center"/>
    </xf>
    <xf numFmtId="0" fontId="24" fillId="29" borderId="4" xfId="0" applyFont="1" applyFill="1" applyBorder="1" applyAlignment="1">
      <alignment horizontal="center" vertical="center"/>
    </xf>
    <xf numFmtId="0" fontId="24" fillId="25" borderId="16" xfId="0" applyFont="1" applyFill="1" applyBorder="1" applyAlignment="1">
      <alignment horizontal="center" vertical="center"/>
    </xf>
    <xf numFmtId="0" fontId="24" fillId="25" borderId="11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8" fillId="19" borderId="23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left" vertical="center" wrapText="1"/>
    </xf>
    <xf numFmtId="0" fontId="20" fillId="4" borderId="27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12" borderId="27" xfId="0" applyFont="1" applyFill="1" applyBorder="1" applyAlignment="1">
      <alignment horizontal="center" vertical="center"/>
    </xf>
    <xf numFmtId="0" fontId="0" fillId="5" borderId="27" xfId="0" applyFont="1" applyFill="1" applyBorder="1" applyAlignment="1">
      <alignment horizontal="center" vertical="center"/>
    </xf>
    <xf numFmtId="0" fontId="20" fillId="25" borderId="27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50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vertical="center" wrapText="1"/>
    </xf>
    <xf numFmtId="0" fontId="0" fillId="12" borderId="40" xfId="0" applyFont="1" applyFill="1" applyBorder="1" applyAlignment="1">
      <alignment horizontal="center" vertical="center"/>
    </xf>
    <xf numFmtId="0" fontId="0" fillId="5" borderId="4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0" fontId="20" fillId="25" borderId="26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 wrapText="1"/>
    </xf>
    <xf numFmtId="0" fontId="0" fillId="12" borderId="28" xfId="0" applyFont="1" applyFill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5" borderId="28" xfId="0" applyFont="1" applyFill="1" applyBorder="1" applyAlignment="1">
      <alignment horizontal="center" vertical="center"/>
    </xf>
    <xf numFmtId="0" fontId="20" fillId="25" borderId="28" xfId="0" applyFont="1" applyFill="1" applyBorder="1" applyAlignment="1">
      <alignment horizontal="center" vertical="center"/>
    </xf>
    <xf numFmtId="0" fontId="35" fillId="26" borderId="0" xfId="0" applyFont="1" applyFill="1" applyAlignment="1">
      <alignment vertical="center"/>
    </xf>
    <xf numFmtId="0" fontId="0" fillId="0" borderId="3" xfId="0" applyFont="1" applyBorder="1" applyAlignment="1">
      <alignment horizontal="left" vertical="center"/>
    </xf>
    <xf numFmtId="0" fontId="0" fillId="12" borderId="3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10" fillId="27" borderId="17" xfId="0" applyFont="1" applyFill="1" applyBorder="1" applyAlignment="1">
      <alignment horizontal="center" vertical="center" wrapText="1"/>
    </xf>
    <xf numFmtId="0" fontId="21" fillId="13" borderId="61" xfId="0" applyFont="1" applyFill="1" applyBorder="1" applyAlignment="1">
      <alignment horizontal="center" vertical="center"/>
    </xf>
    <xf numFmtId="0" fontId="21" fillId="12" borderId="62" xfId="0" applyFont="1" applyFill="1" applyBorder="1" applyAlignment="1">
      <alignment horizontal="center" vertical="center"/>
    </xf>
    <xf numFmtId="0" fontId="21" fillId="6" borderId="61" xfId="0" applyFont="1" applyFill="1" applyBorder="1" applyAlignment="1">
      <alignment horizontal="center" vertical="center"/>
    </xf>
    <xf numFmtId="0" fontId="21" fillId="8" borderId="62" xfId="0" applyFont="1" applyFill="1" applyBorder="1" applyAlignment="1">
      <alignment horizontal="center" vertical="center"/>
    </xf>
    <xf numFmtId="0" fontId="21" fillId="27" borderId="61" xfId="0" applyFont="1" applyFill="1" applyBorder="1" applyAlignment="1">
      <alignment horizontal="center" vertical="center" wrapText="1"/>
    </xf>
    <xf numFmtId="0" fontId="21" fillId="25" borderId="62" xfId="0" applyFont="1" applyFill="1" applyBorder="1" applyAlignment="1">
      <alignment horizontal="center" vertical="center"/>
    </xf>
    <xf numFmtId="0" fontId="21" fillId="25" borderId="45" xfId="0" applyFont="1" applyFill="1" applyBorder="1" applyAlignment="1">
      <alignment horizontal="center" vertical="center"/>
    </xf>
    <xf numFmtId="0" fontId="33" fillId="29" borderId="10" xfId="0" applyFont="1" applyFill="1" applyBorder="1" applyAlignment="1">
      <alignment horizontal="center" vertical="center" wrapText="1"/>
    </xf>
    <xf numFmtId="0" fontId="27" fillId="25" borderId="13" xfId="0" applyFont="1" applyFill="1" applyBorder="1" applyAlignment="1">
      <alignment horizontal="center" vertical="center" wrapText="1"/>
    </xf>
    <xf numFmtId="0" fontId="27" fillId="25" borderId="11" xfId="0" applyFont="1" applyFill="1" applyBorder="1" applyAlignment="1">
      <alignment horizontal="center" vertical="center"/>
    </xf>
    <xf numFmtId="0" fontId="21" fillId="29" borderId="10" xfId="0" applyFont="1" applyFill="1" applyBorder="1" applyAlignment="1">
      <alignment horizontal="center" vertical="center" wrapText="1"/>
    </xf>
    <xf numFmtId="0" fontId="27" fillId="25" borderId="11" xfId="0" applyFont="1" applyFill="1" applyBorder="1" applyAlignment="1">
      <alignment horizontal="center" vertical="center" wrapText="1"/>
    </xf>
    <xf numFmtId="0" fontId="33" fillId="29" borderId="53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28" borderId="10" xfId="0" applyFont="1" applyFill="1" applyBorder="1" applyAlignment="1">
      <alignment horizontal="center" vertical="center"/>
    </xf>
    <xf numFmtId="0" fontId="27" fillId="25" borderId="16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10" fillId="0" borderId="18" xfId="0" applyFont="1" applyBorder="1" applyAlignment="1">
      <alignment horizontal="left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4" fillId="29" borderId="10" xfId="0" applyFont="1" applyFill="1" applyBorder="1" applyAlignment="1">
      <alignment horizontal="right" vertical="center"/>
    </xf>
    <xf numFmtId="0" fontId="32" fillId="29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0" fontId="23" fillId="14" borderId="10" xfId="0" applyFont="1" applyFill="1" applyBorder="1" applyAlignment="1">
      <alignment horizontal="center" vertical="center"/>
    </xf>
    <xf numFmtId="0" fontId="10" fillId="9" borderId="44" xfId="0" applyFont="1" applyFill="1" applyBorder="1" applyAlignment="1">
      <alignment horizontal="center" vertical="center"/>
    </xf>
    <xf numFmtId="0" fontId="10" fillId="9" borderId="62" xfId="0" applyFont="1" applyFill="1" applyBorder="1" applyAlignment="1">
      <alignment horizontal="center" vertical="center"/>
    </xf>
    <xf numFmtId="0" fontId="10" fillId="9" borderId="4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10" fillId="29" borderId="56" xfId="0" applyFont="1" applyFill="1" applyBorder="1" applyAlignment="1">
      <alignment horizontal="center"/>
    </xf>
    <xf numFmtId="0" fontId="0" fillId="4" borderId="27" xfId="0" applyFont="1" applyFill="1" applyBorder="1" applyAlignment="1">
      <alignment horizontal="center" vertical="center"/>
    </xf>
    <xf numFmtId="0" fontId="15" fillId="25" borderId="1" xfId="0" applyFont="1" applyFill="1" applyBorder="1" applyAlignment="1">
      <alignment horizontal="center" vertical="center" wrapText="1"/>
    </xf>
    <xf numFmtId="0" fontId="15" fillId="25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20" fillId="29" borderId="1" xfId="0" applyFont="1" applyFill="1" applyBorder="1" applyAlignment="1">
      <alignment horizontal="center"/>
    </xf>
    <xf numFmtId="0" fontId="0" fillId="29" borderId="1" xfId="0" applyFill="1" applyBorder="1" applyAlignment="1">
      <alignment horizontal="center"/>
    </xf>
    <xf numFmtId="0" fontId="19" fillId="30" borderId="4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0" fillId="0" borderId="2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9" xfId="0" applyFont="1" applyBorder="1" applyAlignment="1">
      <alignment horizontal="center" vertical="center" wrapText="1"/>
    </xf>
    <xf numFmtId="0" fontId="20" fillId="4" borderId="40" xfId="0" applyFont="1" applyFill="1" applyBorder="1" applyAlignment="1">
      <alignment horizontal="center" vertical="center"/>
    </xf>
    <xf numFmtId="0" fontId="20" fillId="4" borderId="28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20" fillId="13" borderId="10" xfId="0" applyFont="1" applyFill="1" applyBorder="1" applyAlignment="1">
      <alignment horizontal="center" vertical="center"/>
    </xf>
    <xf numFmtId="0" fontId="20" fillId="12" borderId="13" xfId="0" applyFont="1" applyFill="1" applyBorder="1" applyAlignment="1">
      <alignment horizontal="center" vertical="center"/>
    </xf>
    <xf numFmtId="0" fontId="20" fillId="6" borderId="13" xfId="0" applyFont="1" applyFill="1" applyBorder="1" applyAlignment="1">
      <alignment horizontal="center" vertical="center"/>
    </xf>
    <xf numFmtId="0" fontId="20" fillId="8" borderId="13" xfId="0" applyFont="1" applyFill="1" applyBorder="1" applyAlignment="1">
      <alignment horizontal="center" vertical="center"/>
    </xf>
    <xf numFmtId="0" fontId="20" fillId="8" borderId="15" xfId="0" applyFont="1" applyFill="1" applyBorder="1" applyAlignment="1">
      <alignment horizontal="center" vertical="center"/>
    </xf>
    <xf numFmtId="0" fontId="25" fillId="11" borderId="43" xfId="0" applyFont="1" applyFill="1" applyBorder="1" applyAlignment="1">
      <alignment horizontal="center" vertical="center"/>
    </xf>
    <xf numFmtId="0" fontId="20" fillId="7" borderId="44" xfId="0" applyFont="1" applyFill="1" applyBorder="1" applyAlignment="1">
      <alignment horizontal="center" vertical="center"/>
    </xf>
    <xf numFmtId="0" fontId="20" fillId="7" borderId="45" xfId="0" applyFont="1" applyFill="1" applyBorder="1" applyAlignment="1">
      <alignment horizontal="center" vertical="center"/>
    </xf>
    <xf numFmtId="0" fontId="0" fillId="0" borderId="26" xfId="0" applyFont="1" applyBorder="1" applyAlignment="1">
      <alignment vertical="center"/>
    </xf>
    <xf numFmtId="0" fontId="20" fillId="23" borderId="27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20" fillId="23" borderId="31" xfId="0" applyFont="1" applyFill="1" applyBorder="1" applyAlignment="1">
      <alignment horizontal="center" vertical="center"/>
    </xf>
    <xf numFmtId="0" fontId="20" fillId="27" borderId="10" xfId="0" applyFont="1" applyFill="1" applyBorder="1" applyAlignment="1">
      <alignment horizontal="center" vertical="center"/>
    </xf>
    <xf numFmtId="0" fontId="20" fillId="18" borderId="13" xfId="0" applyFont="1" applyFill="1" applyBorder="1" applyAlignment="1">
      <alignment horizontal="center" vertical="center"/>
    </xf>
    <xf numFmtId="0" fontId="20" fillId="18" borderId="11" xfId="0" applyFont="1" applyFill="1" applyBorder="1" applyAlignment="1">
      <alignment horizontal="center" vertical="center"/>
    </xf>
    <xf numFmtId="0" fontId="20" fillId="18" borderId="15" xfId="0" applyFont="1" applyFill="1" applyBorder="1" applyAlignment="1">
      <alignment horizontal="center" vertical="center"/>
    </xf>
    <xf numFmtId="0" fontId="20" fillId="0" borderId="26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0" fillId="4" borderId="21" xfId="0" applyFont="1" applyFill="1" applyBorder="1" applyAlignment="1">
      <alignment horizontal="center"/>
    </xf>
    <xf numFmtId="0" fontId="20" fillId="0" borderId="31" xfId="0" applyFont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0" fillId="4" borderId="22" xfId="0" applyFont="1" applyFill="1" applyBorder="1" applyAlignment="1">
      <alignment horizontal="center"/>
    </xf>
    <xf numFmtId="0" fontId="25" fillId="2" borderId="10" xfId="0" applyFont="1" applyFill="1" applyBorder="1" applyAlignment="1">
      <alignment horizontal="center"/>
    </xf>
    <xf numFmtId="0" fontId="36" fillId="7" borderId="13" xfId="0" applyFont="1" applyFill="1" applyBorder="1" applyAlignment="1">
      <alignment horizontal="center"/>
    </xf>
    <xf numFmtId="0" fontId="36" fillId="7" borderId="11" xfId="0" applyFont="1" applyFill="1" applyBorder="1" applyAlignment="1">
      <alignment horizontal="center"/>
    </xf>
    <xf numFmtId="0" fontId="0" fillId="4" borderId="26" xfId="0" applyFont="1" applyFill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4" borderId="28" xfId="0" applyFont="1" applyFill="1" applyBorder="1" applyAlignment="1">
      <alignment horizontal="center" vertical="center"/>
    </xf>
    <xf numFmtId="0" fontId="21" fillId="29" borderId="61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28" fillId="22" borderId="23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31" borderId="5" xfId="0" applyFont="1" applyFill="1" applyBorder="1" applyAlignment="1">
      <alignment horizontal="left" vertical="center" wrapText="1"/>
    </xf>
    <xf numFmtId="0" fontId="32" fillId="28" borderId="46" xfId="0" applyFont="1" applyFill="1" applyBorder="1" applyAlignment="1">
      <alignment horizontal="center" vertical="center"/>
    </xf>
    <xf numFmtId="0" fontId="37" fillId="31" borderId="32" xfId="0" applyFont="1" applyFill="1" applyBorder="1" applyAlignment="1">
      <alignment horizontal="center" vertical="center" wrapText="1"/>
    </xf>
    <xf numFmtId="0" fontId="38" fillId="31" borderId="32" xfId="0" applyFont="1" applyFill="1" applyBorder="1" applyAlignment="1">
      <alignment horizontal="center" vertical="center" wrapText="1"/>
    </xf>
    <xf numFmtId="0" fontId="39" fillId="0" borderId="0" xfId="0" applyFont="1"/>
    <xf numFmtId="0" fontId="2" fillId="0" borderId="66" xfId="0" applyFont="1" applyFill="1" applyBorder="1" applyAlignment="1">
      <alignment horizontal="left" vertical="center" wrapText="1"/>
    </xf>
    <xf numFmtId="0" fontId="2" fillId="0" borderId="66" xfId="0" applyFont="1" applyFill="1" applyBorder="1" applyAlignment="1">
      <alignment horizontal="left" vertical="center"/>
    </xf>
    <xf numFmtId="0" fontId="2" fillId="32" borderId="36" xfId="0" applyFont="1" applyFill="1" applyBorder="1" applyAlignment="1">
      <alignment vertical="center" wrapText="1"/>
    </xf>
    <xf numFmtId="0" fontId="2" fillId="32" borderId="66" xfId="0" applyFont="1" applyFill="1" applyBorder="1" applyAlignment="1">
      <alignment horizontal="left" vertical="center" wrapText="1"/>
    </xf>
    <xf numFmtId="0" fontId="2" fillId="33" borderId="66" xfId="0" applyFont="1" applyFill="1" applyBorder="1" applyAlignment="1">
      <alignment horizontal="left" vertical="center" wrapText="1"/>
    </xf>
    <xf numFmtId="49" fontId="39" fillId="34" borderId="1" xfId="0" applyNumberFormat="1" applyFont="1" applyFill="1" applyBorder="1" applyAlignment="1">
      <alignment horizontal="left" vertical="center" wrapText="1"/>
    </xf>
    <xf numFmtId="49" fontId="39" fillId="35" borderId="1" xfId="0" applyNumberFormat="1" applyFont="1" applyFill="1" applyBorder="1" applyAlignment="1">
      <alignment horizontal="left" vertical="center" wrapText="1"/>
    </xf>
    <xf numFmtId="49" fontId="39" fillId="33" borderId="1" xfId="0" applyNumberFormat="1" applyFont="1" applyFill="1" applyBorder="1" applyAlignment="1">
      <alignment horizontal="left" vertical="center" wrapText="1"/>
    </xf>
    <xf numFmtId="49" fontId="39" fillId="32" borderId="1" xfId="0" applyNumberFormat="1" applyFont="1" applyFill="1" applyBorder="1" applyAlignment="1">
      <alignment horizontal="left" vertical="center" wrapText="1"/>
    </xf>
    <xf numFmtId="49" fontId="39" fillId="36" borderId="1" xfId="0" applyNumberFormat="1" applyFont="1" applyFill="1" applyBorder="1" applyAlignment="1">
      <alignment horizontal="left" vertical="center" wrapText="1"/>
    </xf>
    <xf numFmtId="49" fontId="39" fillId="12" borderId="1" xfId="0" applyNumberFormat="1" applyFont="1" applyFill="1" applyBorder="1" applyAlignment="1">
      <alignment horizontal="left" vertical="center" wrapText="1"/>
    </xf>
    <xf numFmtId="0" fontId="39" fillId="37" borderId="1" xfId="0" applyFont="1" applyFill="1" applyBorder="1" applyAlignment="1">
      <alignment horizontal="left" vertical="center" wrapText="1"/>
    </xf>
    <xf numFmtId="49" fontId="39" fillId="38" borderId="1" xfId="0" applyNumberFormat="1" applyFont="1" applyFill="1" applyBorder="1" applyAlignment="1">
      <alignment horizontal="left" vertical="center" wrapText="1"/>
    </xf>
    <xf numFmtId="0" fontId="39" fillId="39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31" fillId="39" borderId="30" xfId="0" applyFont="1" applyFill="1" applyBorder="1" applyAlignment="1">
      <alignment horizontal="center" vertical="center"/>
    </xf>
    <xf numFmtId="0" fontId="31" fillId="39" borderId="29" xfId="0" applyFont="1" applyFill="1" applyBorder="1" applyAlignment="1">
      <alignment horizontal="center" vertical="center"/>
    </xf>
    <xf numFmtId="0" fontId="2" fillId="39" borderId="5" xfId="0" applyFont="1" applyFill="1" applyBorder="1" applyAlignment="1">
      <alignment horizontal="center" vertical="center" wrapText="1"/>
    </xf>
    <xf numFmtId="0" fontId="2" fillId="39" borderId="39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/>
    </xf>
    <xf numFmtId="0" fontId="40" fillId="25" borderId="19" xfId="0" applyFont="1" applyFill="1" applyBorder="1" applyAlignment="1">
      <alignment horizontal="center" vertical="center" wrapText="1"/>
    </xf>
    <xf numFmtId="0" fontId="40" fillId="25" borderId="20" xfId="0" applyFont="1" applyFill="1" applyBorder="1" applyAlignment="1">
      <alignment horizontal="center" vertical="center" wrapText="1"/>
    </xf>
    <xf numFmtId="0" fontId="36" fillId="0" borderId="3" xfId="0" applyFont="1" applyBorder="1" applyAlignment="1">
      <alignment vertical="center" wrapText="1"/>
    </xf>
    <xf numFmtId="0" fontId="23" fillId="26" borderId="52" xfId="0" applyFont="1" applyFill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20" fillId="0" borderId="54" xfId="0" applyFont="1" applyFill="1" applyBorder="1" applyAlignment="1">
      <alignment horizontal="center" vertical="center" wrapText="1"/>
    </xf>
    <xf numFmtId="0" fontId="20" fillId="0" borderId="56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55" xfId="0" applyFont="1" applyFill="1" applyBorder="1" applyAlignment="1">
      <alignment horizontal="center" vertical="center" wrapText="1"/>
    </xf>
    <xf numFmtId="0" fontId="20" fillId="0" borderId="52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24" fillId="0" borderId="53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30" fillId="26" borderId="52" xfId="0" applyFont="1" applyFill="1" applyBorder="1" applyAlignment="1">
      <alignment horizontal="center" vertical="center"/>
    </xf>
    <xf numFmtId="0" fontId="29" fillId="0" borderId="24" xfId="0" applyFont="1" applyBorder="1" applyAlignment="1">
      <alignment horizontal="center"/>
    </xf>
    <xf numFmtId="0" fontId="29" fillId="0" borderId="43" xfId="0" applyFont="1" applyBorder="1" applyAlignment="1">
      <alignment horizontal="center"/>
    </xf>
    <xf numFmtId="0" fontId="24" fillId="0" borderId="54" xfId="0" applyFont="1" applyBorder="1" applyAlignment="1">
      <alignment horizontal="center" vertical="center"/>
    </xf>
    <xf numFmtId="0" fontId="24" fillId="0" borderId="56" xfId="0" applyFont="1" applyBorder="1" applyAlignment="1">
      <alignment horizontal="center" vertical="center"/>
    </xf>
    <xf numFmtId="0" fontId="24" fillId="0" borderId="53" xfId="0" applyFont="1" applyFill="1" applyBorder="1" applyAlignment="1">
      <alignment horizontal="center" vertical="center"/>
    </xf>
    <xf numFmtId="0" fontId="24" fillId="0" borderId="49" xfId="0" applyFont="1" applyFill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8" fillId="26" borderId="52" xfId="0" applyFont="1" applyFill="1" applyBorder="1" applyAlignment="1">
      <alignment horizontal="center" vertical="center"/>
    </xf>
    <xf numFmtId="0" fontId="21" fillId="0" borderId="53" xfId="0" applyFont="1" applyFill="1" applyBorder="1" applyAlignment="1">
      <alignment horizontal="center"/>
    </xf>
    <xf numFmtId="0" fontId="21" fillId="0" borderId="49" xfId="0" applyFont="1" applyFill="1" applyBorder="1" applyAlignment="1">
      <alignment horizontal="center"/>
    </xf>
    <xf numFmtId="0" fontId="21" fillId="0" borderId="17" xfId="0" applyFont="1" applyFill="1" applyBorder="1" applyAlignment="1">
      <alignment horizontal="center"/>
    </xf>
    <xf numFmtId="0" fontId="21" fillId="0" borderId="57" xfId="0" applyFont="1" applyFill="1" applyBorder="1" applyAlignment="1">
      <alignment horizontal="center" vertical="center"/>
    </xf>
    <xf numFmtId="0" fontId="21" fillId="0" borderId="58" xfId="0" applyFont="1" applyFill="1" applyBorder="1" applyAlignment="1">
      <alignment horizontal="center" vertical="center"/>
    </xf>
    <xf numFmtId="0" fontId="21" fillId="0" borderId="54" xfId="0" applyFont="1" applyFill="1" applyBorder="1" applyAlignment="1">
      <alignment horizontal="center" vertical="center"/>
    </xf>
    <xf numFmtId="0" fontId="21" fillId="0" borderId="56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21" fillId="0" borderId="43" xfId="0" applyFont="1" applyFill="1" applyBorder="1" applyAlignment="1">
      <alignment horizontal="center" vertical="center"/>
    </xf>
    <xf numFmtId="0" fontId="24" fillId="0" borderId="55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  <xf numFmtId="0" fontId="35" fillId="26" borderId="0" xfId="0" applyFont="1" applyFill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0" fontId="10" fillId="0" borderId="57" xfId="0" applyFont="1" applyFill="1" applyBorder="1" applyAlignment="1">
      <alignment horizontal="center" vertical="center"/>
    </xf>
    <xf numFmtId="0" fontId="10" fillId="0" borderId="67" xfId="0" applyFont="1" applyFill="1" applyBorder="1" applyAlignment="1">
      <alignment horizontal="center" vertical="center"/>
    </xf>
    <xf numFmtId="0" fontId="10" fillId="0" borderId="68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35" fillId="26" borderId="52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47" xfId="0" applyFont="1" applyFill="1" applyBorder="1" applyAlignment="1">
      <alignment horizontal="center" vertical="center"/>
    </xf>
    <xf numFmtId="0" fontId="20" fillId="0" borderId="43" xfId="0" applyFont="1" applyFill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17" fillId="26" borderId="52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49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1" fillId="26" borderId="0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34" fillId="26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0" fillId="31" borderId="39" xfId="0" applyFont="1" applyFill="1" applyBorder="1" applyAlignment="1">
      <alignment vertical="center" wrapText="1"/>
    </xf>
    <xf numFmtId="0" fontId="34" fillId="11" borderId="1" xfId="0" applyFont="1" applyFill="1" applyBorder="1" applyAlignment="1">
      <alignment horizontal="center" vertical="center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colors>
    <mruColors>
      <color rgb="FF8EFA00"/>
      <color rgb="FF96A6FF"/>
      <color rgb="FFD883FF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8C26A-D444-4C45-A167-375CD96F6EEC}">
  <sheetPr>
    <tabColor theme="1"/>
  </sheetPr>
  <dimension ref="A1:B17"/>
  <sheetViews>
    <sheetView zoomScale="140" zoomScaleNormal="140" workbookViewId="0">
      <selection activeCell="B13" sqref="B13"/>
    </sheetView>
  </sheetViews>
  <sheetFormatPr baseColWidth="10" defaultColWidth="10.83203125" defaultRowHeight="16"/>
  <cols>
    <col min="1" max="1" width="16.5" style="1" customWidth="1"/>
    <col min="2" max="2" width="86" style="1" customWidth="1"/>
    <col min="3" max="16384" width="10.83203125" style="1"/>
  </cols>
  <sheetData>
    <row r="1" spans="1:2" ht="29" customHeight="1">
      <c r="A1" s="2" t="s">
        <v>62</v>
      </c>
      <c r="B1" s="2"/>
    </row>
    <row r="2" spans="1:2" ht="20" customHeight="1">
      <c r="A2" s="49" t="s">
        <v>23</v>
      </c>
      <c r="B2" s="95" t="s">
        <v>24</v>
      </c>
    </row>
    <row r="3" spans="1:2" ht="20" customHeight="1">
      <c r="A3" s="49" t="s">
        <v>22</v>
      </c>
      <c r="B3" s="95" t="s">
        <v>21</v>
      </c>
    </row>
    <row r="4" spans="1:2" ht="20" customHeight="1">
      <c r="A4" s="49" t="s">
        <v>70</v>
      </c>
      <c r="B4" s="95" t="s">
        <v>71</v>
      </c>
    </row>
    <row r="5" spans="1:2" ht="20" customHeight="1">
      <c r="A5" s="49" t="s">
        <v>73</v>
      </c>
      <c r="B5" s="95" t="s">
        <v>72</v>
      </c>
    </row>
    <row r="6" spans="1:2" ht="20" customHeight="1">
      <c r="A6" s="49" t="s">
        <v>15</v>
      </c>
      <c r="B6" s="95" t="s">
        <v>25</v>
      </c>
    </row>
    <row r="7" spans="1:2" ht="20" customHeight="1">
      <c r="A7" s="49" t="s">
        <v>10</v>
      </c>
      <c r="B7" s="95" t="s">
        <v>20</v>
      </c>
    </row>
    <row r="8" spans="1:2" ht="20" customHeight="1">
      <c r="A8" s="175" t="s">
        <v>83</v>
      </c>
      <c r="B8" s="95" t="s">
        <v>120</v>
      </c>
    </row>
    <row r="9" spans="1:2" ht="20" customHeight="1">
      <c r="A9" s="49" t="s">
        <v>8</v>
      </c>
      <c r="B9" s="95" t="s">
        <v>65</v>
      </c>
    </row>
    <row r="10" spans="1:2" ht="20" customHeight="1">
      <c r="A10" s="49" t="s">
        <v>9</v>
      </c>
      <c r="B10" s="95" t="s">
        <v>66</v>
      </c>
    </row>
    <row r="11" spans="1:2" ht="20" customHeight="1">
      <c r="A11" s="49" t="s">
        <v>7</v>
      </c>
      <c r="B11" s="95" t="s">
        <v>67</v>
      </c>
    </row>
    <row r="12" spans="1:2" ht="20" customHeight="1">
      <c r="A12" s="482" t="s">
        <v>37</v>
      </c>
      <c r="B12" s="483" t="s">
        <v>187</v>
      </c>
    </row>
    <row r="13" spans="1:2" ht="20" customHeight="1">
      <c r="A13" s="482" t="s">
        <v>38</v>
      </c>
      <c r="B13" s="483" t="s">
        <v>188</v>
      </c>
    </row>
    <row r="14" spans="1:2" ht="20" customHeight="1">
      <c r="A14" s="49" t="s">
        <v>35</v>
      </c>
      <c r="B14" s="95" t="s">
        <v>68</v>
      </c>
    </row>
    <row r="15" spans="1:2" ht="20" customHeight="1">
      <c r="A15" s="19" t="s">
        <v>63</v>
      </c>
      <c r="B15" s="19" t="s">
        <v>64</v>
      </c>
    </row>
    <row r="16" spans="1:2" ht="20" customHeight="1">
      <c r="A16" s="19" t="s">
        <v>36</v>
      </c>
      <c r="B16" s="19" t="s">
        <v>69</v>
      </c>
    </row>
    <row r="17" spans="1:2" ht="20" customHeight="1">
      <c r="A17" s="49" t="s">
        <v>18</v>
      </c>
      <c r="B17" s="95" t="s">
        <v>19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A3E5D-641F-5246-A32D-94DCAB52C2A6}">
  <dimension ref="A1:Q22"/>
  <sheetViews>
    <sheetView workbookViewId="0">
      <selection activeCell="G5" sqref="G5"/>
    </sheetView>
  </sheetViews>
  <sheetFormatPr baseColWidth="10" defaultColWidth="10.83203125" defaultRowHeight="16"/>
  <cols>
    <col min="1" max="1" width="6" style="1" customWidth="1"/>
    <col min="2" max="2" width="15.5" style="1" customWidth="1"/>
    <col min="3" max="3" width="22" style="10" customWidth="1"/>
    <col min="4" max="4" width="11.5" style="28" customWidth="1"/>
    <col min="5" max="5" width="13.6640625" style="1" customWidth="1"/>
    <col min="6" max="6" width="17.1640625" style="12" customWidth="1"/>
    <col min="7" max="7" width="20.33203125" style="1" customWidth="1"/>
    <col min="8" max="8" width="12.5" style="12" customWidth="1"/>
    <col min="9" max="10" width="5.6640625" style="1" customWidth="1"/>
    <col min="11" max="11" width="11.83203125" style="1" customWidth="1"/>
    <col min="12" max="12" width="6" style="1" customWidth="1"/>
    <col min="13" max="13" width="5.83203125" style="1" customWidth="1"/>
    <col min="14" max="14" width="12.1640625" style="1" customWidth="1"/>
    <col min="15" max="15" width="10.83203125" style="1"/>
    <col min="16" max="16" width="11" style="1" customWidth="1"/>
    <col min="17" max="17" width="26.1640625" style="1" customWidth="1"/>
    <col min="18" max="18" width="41.33203125" style="1" customWidth="1"/>
    <col min="19" max="16384" width="10.83203125" style="1"/>
  </cols>
  <sheetData>
    <row r="1" spans="1:17" s="212" customFormat="1" ht="38" customHeight="1" thickBot="1">
      <c r="A1" s="581" t="s">
        <v>170</v>
      </c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1"/>
      <c r="O1" s="581"/>
      <c r="P1" s="581"/>
      <c r="Q1" s="374"/>
    </row>
    <row r="2" spans="1:17" s="212" customFormat="1" ht="35" customHeight="1" thickBot="1">
      <c r="A2" s="557" t="s">
        <v>28</v>
      </c>
      <c r="B2" s="554" t="s">
        <v>27</v>
      </c>
      <c r="C2" s="551" t="s">
        <v>4</v>
      </c>
      <c r="D2" s="551" t="s">
        <v>34</v>
      </c>
      <c r="E2" s="554" t="s">
        <v>161</v>
      </c>
      <c r="F2" s="551" t="s">
        <v>160</v>
      </c>
      <c r="G2" s="582" t="s">
        <v>105</v>
      </c>
      <c r="H2" s="560" t="s">
        <v>159</v>
      </c>
      <c r="I2" s="561"/>
      <c r="J2" s="561"/>
      <c r="K2" s="561"/>
      <c r="L2" s="561"/>
      <c r="M2" s="561"/>
      <c r="N2" s="561"/>
      <c r="O2" s="561"/>
      <c r="P2" s="562"/>
      <c r="Q2" s="572" t="s">
        <v>81</v>
      </c>
    </row>
    <row r="3" spans="1:17" s="212" customFormat="1" ht="49" customHeight="1" thickBot="1">
      <c r="A3" s="558"/>
      <c r="B3" s="555"/>
      <c r="C3" s="552"/>
      <c r="D3" s="552"/>
      <c r="E3" s="555"/>
      <c r="F3" s="552"/>
      <c r="G3" s="567"/>
      <c r="H3" s="563" t="s">
        <v>98</v>
      </c>
      <c r="I3" s="564"/>
      <c r="J3" s="565"/>
      <c r="K3" s="563" t="s">
        <v>163</v>
      </c>
      <c r="L3" s="564"/>
      <c r="M3" s="565"/>
      <c r="N3" s="580" t="s">
        <v>138</v>
      </c>
      <c r="O3" s="564"/>
      <c r="P3" s="565"/>
      <c r="Q3" s="573"/>
    </row>
    <row r="4" spans="1:17" s="223" customFormat="1" ht="35" thickBot="1">
      <c r="A4" s="559"/>
      <c r="B4" s="556"/>
      <c r="C4" s="553"/>
      <c r="D4" s="553"/>
      <c r="E4" s="556"/>
      <c r="F4" s="553"/>
      <c r="G4" s="568"/>
      <c r="H4" s="323" t="s">
        <v>139</v>
      </c>
      <c r="I4" s="321" t="s">
        <v>37</v>
      </c>
      <c r="J4" s="324" t="s">
        <v>38</v>
      </c>
      <c r="K4" s="323" t="s">
        <v>162</v>
      </c>
      <c r="L4" s="321" t="s">
        <v>37</v>
      </c>
      <c r="M4" s="324" t="s">
        <v>38</v>
      </c>
      <c r="N4" s="378" t="s">
        <v>129</v>
      </c>
      <c r="O4" s="366" t="s">
        <v>32</v>
      </c>
      <c r="P4" s="325" t="s">
        <v>33</v>
      </c>
      <c r="Q4" s="574"/>
    </row>
    <row r="5" spans="1:17" ht="48">
      <c r="A5" s="60">
        <v>1</v>
      </c>
      <c r="B5" s="481" t="s">
        <v>74</v>
      </c>
      <c r="C5" s="367" t="s">
        <v>130</v>
      </c>
      <c r="D5" s="64">
        <v>43713</v>
      </c>
      <c r="E5" s="60" t="s">
        <v>237</v>
      </c>
      <c r="F5" s="511" t="s">
        <v>237</v>
      </c>
      <c r="G5" s="614" t="s">
        <v>193</v>
      </c>
      <c r="H5" s="364">
        <f>I5+J5</f>
        <v>6</v>
      </c>
      <c r="I5" s="59">
        <v>3</v>
      </c>
      <c r="J5" s="190">
        <v>3</v>
      </c>
      <c r="K5" s="365">
        <f>SUM(L5:M5)</f>
        <v>1</v>
      </c>
      <c r="L5" s="59">
        <v>0</v>
      </c>
      <c r="M5" s="190">
        <v>1</v>
      </c>
      <c r="N5" s="368">
        <f>SUM(O5:P5)</f>
        <v>7</v>
      </c>
      <c r="O5" s="197">
        <f>L5+I5</f>
        <v>3</v>
      </c>
      <c r="P5" s="196">
        <f t="shared" ref="P5:P13" si="0">J5+M5</f>
        <v>4</v>
      </c>
      <c r="Q5" s="359" t="s">
        <v>90</v>
      </c>
    </row>
    <row r="6" spans="1:17" ht="32">
      <c r="A6" s="16">
        <v>2</v>
      </c>
      <c r="B6" s="5" t="s">
        <v>5</v>
      </c>
      <c r="C6" s="5" t="s">
        <v>5</v>
      </c>
      <c r="D6" s="14">
        <v>43726</v>
      </c>
      <c r="E6" s="60" t="s">
        <v>237</v>
      </c>
      <c r="F6" s="511" t="s">
        <v>237</v>
      </c>
      <c r="G6" s="484" t="s">
        <v>190</v>
      </c>
      <c r="H6" s="355">
        <f>I6+J6</f>
        <v>11</v>
      </c>
      <c r="I6" s="13">
        <v>4</v>
      </c>
      <c r="J6" s="45">
        <v>7</v>
      </c>
      <c r="K6" s="356">
        <f>SUM(L6:M6)</f>
        <v>1</v>
      </c>
      <c r="L6" s="13">
        <v>0</v>
      </c>
      <c r="M6" s="45">
        <v>1</v>
      </c>
      <c r="N6" s="357">
        <f>SUM(O6:P6)</f>
        <v>12</v>
      </c>
      <c r="O6" s="13">
        <f>L6+I6</f>
        <v>4</v>
      </c>
      <c r="P6" s="45">
        <f t="shared" si="0"/>
        <v>8</v>
      </c>
      <c r="Q6" s="360" t="s">
        <v>90</v>
      </c>
    </row>
    <row r="7" spans="1:17" ht="32">
      <c r="A7" s="16">
        <v>3</v>
      </c>
      <c r="B7" s="5" t="s">
        <v>5</v>
      </c>
      <c r="C7" s="5" t="s">
        <v>6</v>
      </c>
      <c r="D7" s="14">
        <v>43727</v>
      </c>
      <c r="E7" s="60" t="s">
        <v>237</v>
      </c>
      <c r="F7" s="511" t="s">
        <v>237</v>
      </c>
      <c r="G7" s="484" t="s">
        <v>113</v>
      </c>
      <c r="H7" s="355">
        <f>SUM(I7:J7)</f>
        <v>10</v>
      </c>
      <c r="I7" s="13">
        <v>5</v>
      </c>
      <c r="J7" s="45">
        <v>5</v>
      </c>
      <c r="K7" s="356">
        <f t="shared" ref="K7:K13" si="1">SUM(L7:M7)</f>
        <v>2</v>
      </c>
      <c r="L7" s="16">
        <v>2</v>
      </c>
      <c r="M7" s="45">
        <v>0</v>
      </c>
      <c r="N7" s="357">
        <f t="shared" ref="N7" si="2">SUM(O7:P7)</f>
        <v>12</v>
      </c>
      <c r="O7" s="13">
        <f t="shared" ref="O7:O13" si="3">L7+I7</f>
        <v>7</v>
      </c>
      <c r="P7" s="45">
        <f t="shared" si="0"/>
        <v>5</v>
      </c>
      <c r="Q7" s="360" t="s">
        <v>90</v>
      </c>
    </row>
    <row r="8" spans="1:17" ht="37" customHeight="1">
      <c r="A8" s="16">
        <v>4</v>
      </c>
      <c r="B8" s="5" t="s">
        <v>58</v>
      </c>
      <c r="C8" s="5" t="s">
        <v>58</v>
      </c>
      <c r="D8" s="14">
        <v>43746</v>
      </c>
      <c r="E8" s="60" t="s">
        <v>237</v>
      </c>
      <c r="F8" s="511" t="s">
        <v>237</v>
      </c>
      <c r="G8" s="484" t="s">
        <v>117</v>
      </c>
      <c r="H8" s="355">
        <f t="shared" ref="H8:H13" si="4">SUM(I8:J8)</f>
        <v>1</v>
      </c>
      <c r="I8" s="13">
        <v>1</v>
      </c>
      <c r="J8" s="45">
        <v>0</v>
      </c>
      <c r="K8" s="356">
        <f t="shared" si="1"/>
        <v>1</v>
      </c>
      <c r="L8" s="13">
        <v>0</v>
      </c>
      <c r="M8" s="45">
        <v>1</v>
      </c>
      <c r="N8" s="357">
        <f t="shared" ref="N8:N9" si="5">SUM(O8:P8)</f>
        <v>2</v>
      </c>
      <c r="O8" s="13">
        <f t="shared" si="3"/>
        <v>1</v>
      </c>
      <c r="P8" s="45">
        <f t="shared" si="0"/>
        <v>1</v>
      </c>
      <c r="Q8" s="360" t="s">
        <v>90</v>
      </c>
    </row>
    <row r="9" spans="1:17" ht="32">
      <c r="A9" s="16">
        <v>5</v>
      </c>
      <c r="B9" s="5" t="s">
        <v>58</v>
      </c>
      <c r="C9" s="5" t="s">
        <v>58</v>
      </c>
      <c r="D9" s="14">
        <v>43746</v>
      </c>
      <c r="E9" s="60" t="s">
        <v>237</v>
      </c>
      <c r="F9" s="511" t="s">
        <v>237</v>
      </c>
      <c r="G9" s="484" t="s">
        <v>113</v>
      </c>
      <c r="H9" s="355">
        <f t="shared" si="4"/>
        <v>8</v>
      </c>
      <c r="I9" s="13">
        <v>5</v>
      </c>
      <c r="J9" s="45">
        <v>3</v>
      </c>
      <c r="K9" s="356">
        <f t="shared" si="1"/>
        <v>2</v>
      </c>
      <c r="L9" s="13">
        <v>1</v>
      </c>
      <c r="M9" s="45">
        <v>1</v>
      </c>
      <c r="N9" s="357">
        <f t="shared" si="5"/>
        <v>10</v>
      </c>
      <c r="O9" s="13">
        <f t="shared" si="3"/>
        <v>6</v>
      </c>
      <c r="P9" s="45">
        <f t="shared" si="0"/>
        <v>4</v>
      </c>
      <c r="Q9" s="361" t="s">
        <v>90</v>
      </c>
    </row>
    <row r="10" spans="1:17" ht="64">
      <c r="A10" s="16">
        <v>6</v>
      </c>
      <c r="B10" s="5" t="s">
        <v>58</v>
      </c>
      <c r="C10" s="4" t="s">
        <v>61</v>
      </c>
      <c r="D10" s="14">
        <v>43748</v>
      </c>
      <c r="E10" s="60" t="s">
        <v>237</v>
      </c>
      <c r="F10" s="511" t="s">
        <v>237</v>
      </c>
      <c r="G10" s="484" t="s">
        <v>192</v>
      </c>
      <c r="H10" s="355">
        <f t="shared" si="4"/>
        <v>12</v>
      </c>
      <c r="I10" s="13">
        <v>3</v>
      </c>
      <c r="J10" s="45">
        <v>9</v>
      </c>
      <c r="K10" s="356">
        <f t="shared" si="1"/>
        <v>2</v>
      </c>
      <c r="L10" s="13">
        <v>1</v>
      </c>
      <c r="M10" s="45">
        <v>1</v>
      </c>
      <c r="N10" s="357">
        <f t="shared" ref="N10" si="6">SUM(O10:P10)</f>
        <v>14</v>
      </c>
      <c r="O10" s="13">
        <f t="shared" si="3"/>
        <v>4</v>
      </c>
      <c r="P10" s="45">
        <f t="shared" si="0"/>
        <v>10</v>
      </c>
      <c r="Q10" s="361" t="s">
        <v>90</v>
      </c>
    </row>
    <row r="11" spans="1:17" ht="32">
      <c r="A11" s="16">
        <v>7</v>
      </c>
      <c r="B11" s="5" t="s">
        <v>99</v>
      </c>
      <c r="C11" s="4" t="s">
        <v>124</v>
      </c>
      <c r="D11" s="14">
        <v>43759</v>
      </c>
      <c r="E11" s="60" t="s">
        <v>237</v>
      </c>
      <c r="F11" s="511" t="s">
        <v>237</v>
      </c>
      <c r="G11" s="484" t="s">
        <v>191</v>
      </c>
      <c r="H11" s="355">
        <f t="shared" si="4"/>
        <v>10</v>
      </c>
      <c r="I11" s="13">
        <v>4</v>
      </c>
      <c r="J11" s="45">
        <v>6</v>
      </c>
      <c r="K11" s="356">
        <f t="shared" si="1"/>
        <v>1</v>
      </c>
      <c r="L11" s="13">
        <v>0</v>
      </c>
      <c r="M11" s="45">
        <v>1</v>
      </c>
      <c r="N11" s="357">
        <v>11</v>
      </c>
      <c r="O11" s="13">
        <f t="shared" si="3"/>
        <v>4</v>
      </c>
      <c r="P11" s="45">
        <f t="shared" si="0"/>
        <v>7</v>
      </c>
      <c r="Q11" s="360" t="s">
        <v>90</v>
      </c>
    </row>
    <row r="12" spans="1:17" ht="32">
      <c r="A12" s="16">
        <v>8</v>
      </c>
      <c r="B12" s="5" t="s">
        <v>99</v>
      </c>
      <c r="C12" s="4" t="s">
        <v>125</v>
      </c>
      <c r="D12" s="14">
        <v>43761</v>
      </c>
      <c r="E12" s="60" t="s">
        <v>237</v>
      </c>
      <c r="F12" s="511" t="s">
        <v>237</v>
      </c>
      <c r="G12" s="484" t="s">
        <v>190</v>
      </c>
      <c r="H12" s="355">
        <f t="shared" si="4"/>
        <v>11</v>
      </c>
      <c r="I12" s="13">
        <v>2</v>
      </c>
      <c r="J12" s="45">
        <v>9</v>
      </c>
      <c r="K12" s="356">
        <f t="shared" si="1"/>
        <v>3</v>
      </c>
      <c r="L12" s="13">
        <v>1</v>
      </c>
      <c r="M12" s="45">
        <v>2</v>
      </c>
      <c r="N12" s="357">
        <v>14</v>
      </c>
      <c r="O12" s="13">
        <f t="shared" si="3"/>
        <v>3</v>
      </c>
      <c r="P12" s="45">
        <f t="shared" si="0"/>
        <v>11</v>
      </c>
      <c r="Q12" s="360" t="s">
        <v>90</v>
      </c>
    </row>
    <row r="13" spans="1:17" ht="40.5" customHeight="1" thickBot="1">
      <c r="A13" s="16">
        <v>9</v>
      </c>
      <c r="B13" s="5" t="s">
        <v>99</v>
      </c>
      <c r="C13" s="4" t="s">
        <v>99</v>
      </c>
      <c r="D13" s="14">
        <v>43762</v>
      </c>
      <c r="E13" s="60" t="s">
        <v>237</v>
      </c>
      <c r="F13" s="511" t="s">
        <v>237</v>
      </c>
      <c r="G13" s="484" t="s">
        <v>189</v>
      </c>
      <c r="H13" s="370">
        <f t="shared" si="4"/>
        <v>7</v>
      </c>
      <c r="I13" s="371">
        <v>2</v>
      </c>
      <c r="J13" s="199">
        <v>5</v>
      </c>
      <c r="K13" s="372">
        <f t="shared" si="1"/>
        <v>2</v>
      </c>
      <c r="L13" s="371">
        <v>0</v>
      </c>
      <c r="M13" s="199">
        <v>2</v>
      </c>
      <c r="N13" s="373">
        <v>9</v>
      </c>
      <c r="O13" s="371">
        <f t="shared" si="3"/>
        <v>2</v>
      </c>
      <c r="P13" s="199">
        <f t="shared" si="0"/>
        <v>7</v>
      </c>
      <c r="Q13" s="362" t="s">
        <v>90</v>
      </c>
    </row>
    <row r="14" spans="1:17" ht="41" customHeight="1" thickBot="1">
      <c r="H14" s="379">
        <f t="shared" ref="H14:P14" si="7">SUM(H5:H13)</f>
        <v>76</v>
      </c>
      <c r="I14" s="380">
        <f t="shared" si="7"/>
        <v>29</v>
      </c>
      <c r="J14" s="380">
        <f t="shared" si="7"/>
        <v>47</v>
      </c>
      <c r="K14" s="381">
        <f t="shared" si="7"/>
        <v>15</v>
      </c>
      <c r="L14" s="382">
        <f t="shared" si="7"/>
        <v>5</v>
      </c>
      <c r="M14" s="382">
        <f t="shared" si="7"/>
        <v>10</v>
      </c>
      <c r="N14" s="383">
        <f t="shared" si="7"/>
        <v>91</v>
      </c>
      <c r="O14" s="384">
        <f t="shared" si="7"/>
        <v>34</v>
      </c>
      <c r="P14" s="385">
        <f t="shared" si="7"/>
        <v>57</v>
      </c>
    </row>
    <row r="15" spans="1:17">
      <c r="H15" s="1"/>
    </row>
    <row r="16" spans="1:17">
      <c r="C16" s="1"/>
      <c r="D16" s="1"/>
      <c r="F16" s="1"/>
      <c r="H16" s="1"/>
    </row>
    <row r="17" spans="3:8">
      <c r="C17" s="1"/>
      <c r="D17" s="1"/>
      <c r="F17" s="1"/>
      <c r="H17" s="1"/>
    </row>
    <row r="18" spans="3:8">
      <c r="C18" s="1"/>
      <c r="D18" s="1"/>
      <c r="F18" s="1"/>
      <c r="H18" s="1"/>
    </row>
    <row r="19" spans="3:8">
      <c r="C19" s="1"/>
      <c r="D19" s="1"/>
      <c r="F19" s="1"/>
      <c r="H19" s="1"/>
    </row>
    <row r="20" spans="3:8">
      <c r="C20" s="1"/>
      <c r="D20" s="1"/>
      <c r="F20" s="1"/>
      <c r="H20" s="1"/>
    </row>
    <row r="21" spans="3:8">
      <c r="C21" s="1"/>
      <c r="D21" s="1"/>
      <c r="F21" s="1"/>
      <c r="H21" s="1"/>
    </row>
    <row r="22" spans="3:8">
      <c r="C22" s="1"/>
      <c r="D22" s="1"/>
      <c r="F22" s="1"/>
      <c r="H22" s="1"/>
    </row>
  </sheetData>
  <autoFilter ref="A3:Q14" xr:uid="{AD83ECB0-8292-5B40-BBDE-88C9FAB062A6}">
    <filterColumn colId="7" showButton="0"/>
    <filterColumn colId="8" showButton="0"/>
    <filterColumn colId="10" showButton="0"/>
    <filterColumn colId="11" showButton="0"/>
    <filterColumn colId="13" showButton="0"/>
    <filterColumn colId="14" showButton="0"/>
  </autoFilter>
  <mergeCells count="13">
    <mergeCell ref="Q2:Q4"/>
    <mergeCell ref="H3:J3"/>
    <mergeCell ref="K3:M3"/>
    <mergeCell ref="N3:P3"/>
    <mergeCell ref="A1:P1"/>
    <mergeCell ref="A2:A4"/>
    <mergeCell ref="B2:B4"/>
    <mergeCell ref="C2:C4"/>
    <mergeCell ref="D2:D4"/>
    <mergeCell ref="E2:E4"/>
    <mergeCell ref="F2:F4"/>
    <mergeCell ref="G2:G4"/>
    <mergeCell ref="H2:P2"/>
  </mergeCells>
  <pageMargins left="0.7" right="0.7" top="0.75" bottom="0.75" header="0.3" footer="0.3"/>
  <pageSetup orientation="portrait" horizontalDpi="360" verticalDpi="360" r:id="rId1"/>
  <ignoredErrors>
    <ignoredError sqref="H11:H13 K11:K13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D67F7-156F-704F-BBD5-1D33B57290F4}">
  <sheetPr>
    <tabColor theme="5" tint="-0.249977111117893"/>
  </sheetPr>
  <dimension ref="A1:J7"/>
  <sheetViews>
    <sheetView zoomScale="140" zoomScaleNormal="140" workbookViewId="0">
      <selection activeCell="D17" sqref="D17"/>
    </sheetView>
  </sheetViews>
  <sheetFormatPr baseColWidth="10" defaultRowHeight="15"/>
  <cols>
    <col min="1" max="1" width="9.5" customWidth="1"/>
  </cols>
  <sheetData>
    <row r="1" spans="1:10" ht="53" thickBot="1">
      <c r="A1" s="176" t="s">
        <v>27</v>
      </c>
      <c r="B1" s="177" t="s">
        <v>2</v>
      </c>
      <c r="C1" s="178" t="s">
        <v>80</v>
      </c>
      <c r="D1" s="179" t="s">
        <v>75</v>
      </c>
      <c r="E1" s="178" t="s">
        <v>13</v>
      </c>
      <c r="F1" s="180" t="s">
        <v>14</v>
      </c>
      <c r="G1" s="181" t="s">
        <v>76</v>
      </c>
      <c r="H1" s="182" t="s">
        <v>77</v>
      </c>
      <c r="I1" s="183" t="s">
        <v>78</v>
      </c>
      <c r="J1" s="184" t="s">
        <v>79</v>
      </c>
    </row>
    <row r="2" spans="1:10">
      <c r="A2" s="192" t="s">
        <v>74</v>
      </c>
      <c r="B2" s="193" t="s">
        <v>35</v>
      </c>
      <c r="C2" s="194" t="s">
        <v>57</v>
      </c>
      <c r="D2" s="195">
        <f>SUM(E2:F2)</f>
        <v>5</v>
      </c>
      <c r="E2" s="194">
        <v>1</v>
      </c>
      <c r="F2" s="196">
        <v>4</v>
      </c>
      <c r="G2" s="194">
        <v>0</v>
      </c>
      <c r="H2" s="197">
        <v>1</v>
      </c>
      <c r="I2" s="196">
        <v>0</v>
      </c>
      <c r="J2" s="198">
        <v>0</v>
      </c>
    </row>
    <row r="3" spans="1:10">
      <c r="A3" s="185" t="s">
        <v>74</v>
      </c>
      <c r="B3" s="186" t="s">
        <v>8</v>
      </c>
      <c r="C3" s="187">
        <v>1</v>
      </c>
      <c r="D3" s="188">
        <f>SUM(E3:F3)</f>
        <v>16</v>
      </c>
      <c r="E3" s="189">
        <v>2</v>
      </c>
      <c r="F3" s="190">
        <v>14</v>
      </c>
      <c r="G3" s="189">
        <v>11</v>
      </c>
      <c r="H3" s="59">
        <v>0</v>
      </c>
      <c r="I3" s="190">
        <v>1</v>
      </c>
      <c r="J3" s="191">
        <v>5</v>
      </c>
    </row>
    <row r="4" spans="1:10">
      <c r="A4" s="11" t="s">
        <v>74</v>
      </c>
      <c r="B4" s="36" t="s">
        <v>9</v>
      </c>
      <c r="C4" s="109">
        <v>1</v>
      </c>
      <c r="D4" s="108">
        <f>SUM(E4:F4)</f>
        <v>6</v>
      </c>
      <c r="E4" s="107">
        <v>1</v>
      </c>
      <c r="F4" s="45">
        <v>5</v>
      </c>
      <c r="G4" s="107">
        <v>1</v>
      </c>
      <c r="H4" s="13">
        <v>0</v>
      </c>
      <c r="I4" s="45">
        <v>1</v>
      </c>
      <c r="J4" s="38">
        <v>4</v>
      </c>
    </row>
    <row r="5" spans="1:10" ht="17" thickBot="1">
      <c r="A5" s="11" t="s">
        <v>74</v>
      </c>
      <c r="B5" s="43" t="s">
        <v>7</v>
      </c>
      <c r="C5" s="110">
        <v>1</v>
      </c>
      <c r="D5" s="108">
        <f>SUM(E5:F5)</f>
        <v>7</v>
      </c>
      <c r="E5" s="114">
        <v>3</v>
      </c>
      <c r="F5" s="46">
        <v>4</v>
      </c>
      <c r="G5" s="114">
        <v>1</v>
      </c>
      <c r="H5" s="33">
        <v>0</v>
      </c>
      <c r="I5" s="46">
        <v>1</v>
      </c>
      <c r="J5" s="39">
        <v>6</v>
      </c>
    </row>
    <row r="6" spans="1:10" ht="17" thickBot="1">
      <c r="A6" s="10"/>
      <c r="B6" s="9"/>
      <c r="C6" s="168">
        <f t="shared" ref="C6:J6" si="0">SUM(C2:C5)</f>
        <v>3</v>
      </c>
      <c r="D6" s="174">
        <f t="shared" si="0"/>
        <v>34</v>
      </c>
      <c r="E6" s="171">
        <f t="shared" si="0"/>
        <v>7</v>
      </c>
      <c r="F6" s="173">
        <f t="shared" si="0"/>
        <v>27</v>
      </c>
      <c r="G6" s="171">
        <f t="shared" si="0"/>
        <v>13</v>
      </c>
      <c r="H6" s="172">
        <f t="shared" si="0"/>
        <v>1</v>
      </c>
      <c r="I6" s="173">
        <f t="shared" si="0"/>
        <v>3</v>
      </c>
      <c r="J6" s="133">
        <f t="shared" si="0"/>
        <v>15</v>
      </c>
    </row>
    <row r="7" spans="1:10" ht="16">
      <c r="A7" s="10"/>
      <c r="B7" s="9"/>
      <c r="C7" s="9"/>
      <c r="D7" s="1"/>
      <c r="E7" s="1"/>
      <c r="F7" s="1"/>
      <c r="G7" s="1"/>
      <c r="H7" s="1"/>
      <c r="I7" s="1"/>
      <c r="J7" s="1"/>
    </row>
  </sheetData>
  <pageMargins left="0.7" right="0.7" top="0.75" bottom="0.75" header="0.3" footer="0.3"/>
  <ignoredErrors>
    <ignoredError sqref="D2 D3:D5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76673-B6F4-A440-BEE7-F2D77130EDF2}">
  <sheetPr>
    <tabColor theme="9" tint="-0.499984740745262"/>
  </sheetPr>
  <dimension ref="A1:K10"/>
  <sheetViews>
    <sheetView zoomScale="171" zoomScaleNormal="171" workbookViewId="0">
      <selection activeCell="G11" sqref="G11"/>
    </sheetView>
  </sheetViews>
  <sheetFormatPr baseColWidth="10" defaultColWidth="10.83203125" defaultRowHeight="16"/>
  <cols>
    <col min="1" max="1" width="9.6640625" style="10" customWidth="1"/>
    <col min="2" max="2" width="7.83203125" style="9" customWidth="1"/>
    <col min="3" max="3" width="8.83203125" style="9" customWidth="1"/>
    <col min="4" max="4" width="9.1640625" style="9" customWidth="1"/>
    <col min="5" max="16384" width="10.83203125" style="1"/>
  </cols>
  <sheetData>
    <row r="1" spans="1:11" s="9" customFormat="1" ht="52">
      <c r="A1" s="67" t="s">
        <v>27</v>
      </c>
      <c r="B1" s="68" t="s">
        <v>2</v>
      </c>
      <c r="C1" s="67" t="s">
        <v>88</v>
      </c>
      <c r="D1" s="120" t="s">
        <v>122</v>
      </c>
      <c r="E1" s="106" t="s">
        <v>75</v>
      </c>
      <c r="F1" s="70" t="s">
        <v>13</v>
      </c>
      <c r="G1" s="77" t="s">
        <v>14</v>
      </c>
      <c r="H1" s="115" t="s">
        <v>76</v>
      </c>
      <c r="I1" s="116" t="s">
        <v>77</v>
      </c>
      <c r="J1" s="117" t="s">
        <v>78</v>
      </c>
      <c r="K1" s="118" t="s">
        <v>79</v>
      </c>
    </row>
    <row r="2" spans="1:11" s="9" customFormat="1">
      <c r="A2" s="11" t="s">
        <v>5</v>
      </c>
      <c r="B2" s="13" t="s">
        <v>35</v>
      </c>
      <c r="C2" s="13" t="s">
        <v>57</v>
      </c>
      <c r="D2" s="38" t="s">
        <v>57</v>
      </c>
      <c r="E2" s="108">
        <f>SUM(F2:G2)</f>
        <v>8</v>
      </c>
      <c r="F2" s="38">
        <v>3</v>
      </c>
      <c r="G2" s="36">
        <v>5</v>
      </c>
      <c r="H2" s="107">
        <v>0</v>
      </c>
      <c r="I2" s="13">
        <v>1</v>
      </c>
      <c r="J2" s="45">
        <v>0</v>
      </c>
      <c r="K2" s="38">
        <v>0</v>
      </c>
    </row>
    <row r="3" spans="1:11" s="9" customFormat="1">
      <c r="A3" s="11" t="s">
        <v>5</v>
      </c>
      <c r="B3" s="13" t="s">
        <v>36</v>
      </c>
      <c r="C3" s="13" t="s">
        <v>57</v>
      </c>
      <c r="D3" s="38" t="s">
        <v>57</v>
      </c>
      <c r="E3" s="108">
        <f t="shared" ref="E3" si="0">SUM(F3:G3)</f>
        <v>11</v>
      </c>
      <c r="F3" s="38">
        <v>5</v>
      </c>
      <c r="G3" s="36">
        <v>6</v>
      </c>
      <c r="H3" s="107">
        <v>0</v>
      </c>
      <c r="I3" s="13">
        <v>1</v>
      </c>
      <c r="J3" s="45">
        <v>0</v>
      </c>
      <c r="K3" s="38">
        <v>0</v>
      </c>
    </row>
    <row r="4" spans="1:11">
      <c r="A4" s="11" t="s">
        <v>5</v>
      </c>
      <c r="B4" s="13" t="s">
        <v>8</v>
      </c>
      <c r="C4" s="200">
        <v>4</v>
      </c>
      <c r="D4" s="121">
        <v>4</v>
      </c>
      <c r="E4" s="108">
        <f>'Puebla Planteles'!I15+'Puebla Planteles'!L15</f>
        <v>37</v>
      </c>
      <c r="F4" s="38">
        <f>'Puebla Planteles'!P11+'Puebla Planteles'!P9+'Puebla Planteles'!P6+'Puebla Planteles'!P3</f>
        <v>4</v>
      </c>
      <c r="G4" s="36">
        <f>'Puebla Planteles'!Q11+'Puebla Planteles'!Q9+'Puebla Planteles'!Q6+'Puebla Planteles'!Q3</f>
        <v>33</v>
      </c>
      <c r="H4" s="107">
        <v>15</v>
      </c>
      <c r="I4" s="13">
        <v>3</v>
      </c>
      <c r="J4" s="45">
        <v>3</v>
      </c>
      <c r="K4" s="38">
        <v>19</v>
      </c>
    </row>
    <row r="5" spans="1:11">
      <c r="A5" s="11" t="s">
        <v>5</v>
      </c>
      <c r="B5" s="13" t="s">
        <v>9</v>
      </c>
      <c r="C5" s="200">
        <v>4</v>
      </c>
      <c r="D5" s="121">
        <v>4</v>
      </c>
      <c r="E5" s="108">
        <f>'Puebla Planteles'!I16+'Puebla Planteles'!L16</f>
        <v>56</v>
      </c>
      <c r="F5" s="38">
        <f>'Puebla Planteles'!P10+'Puebla Planteles'!P8+'Puebla Planteles'!P5+'Puebla Planteles'!P4</f>
        <v>31</v>
      </c>
      <c r="G5" s="36">
        <f>'Puebla Planteles'!Q10+'Puebla Planteles'!Q8+'Puebla Planteles'!Q4+'Puebla Planteles'!Q5</f>
        <v>25</v>
      </c>
      <c r="H5" s="107">
        <v>0</v>
      </c>
      <c r="I5" s="13">
        <v>4</v>
      </c>
      <c r="J5" s="45">
        <v>4</v>
      </c>
      <c r="K5" s="38">
        <f>'Puebla Planteles'!I16</f>
        <v>46</v>
      </c>
    </row>
    <row r="6" spans="1:11" ht="17" thickBot="1">
      <c r="A6" s="11" t="s">
        <v>5</v>
      </c>
      <c r="B6" s="15" t="s">
        <v>7</v>
      </c>
      <c r="C6" s="201">
        <v>2</v>
      </c>
      <c r="D6" s="122">
        <v>2</v>
      </c>
      <c r="E6" s="111">
        <f>'Puebla Planteles'!I17+'Puebla Planteles'!L17</f>
        <v>24</v>
      </c>
      <c r="F6" s="39">
        <f>'Puebla Planteles'!P2+'Puebla Planteles'!P7</f>
        <v>11</v>
      </c>
      <c r="G6" s="37">
        <f>'Puebla Planteles'!Q2+'Puebla Planteles'!Q7</f>
        <v>13</v>
      </c>
      <c r="H6" s="114">
        <v>1</v>
      </c>
      <c r="I6" s="33">
        <v>1</v>
      </c>
      <c r="J6" s="46">
        <v>2</v>
      </c>
      <c r="K6" s="39">
        <f>'Puebla Planteles'!I17</f>
        <v>21</v>
      </c>
    </row>
    <row r="7" spans="1:11" ht="20" thickBot="1">
      <c r="D7" s="102">
        <f t="shared" ref="D7:K7" si="1">SUM(D2:D6)</f>
        <v>10</v>
      </c>
      <c r="E7" s="112">
        <f>SUM(E2:E6)</f>
        <v>136</v>
      </c>
      <c r="F7" s="169">
        <f t="shared" si="1"/>
        <v>54</v>
      </c>
      <c r="G7" s="170">
        <f t="shared" si="1"/>
        <v>82</v>
      </c>
      <c r="H7" s="171">
        <f t="shared" si="1"/>
        <v>16</v>
      </c>
      <c r="I7" s="172">
        <f t="shared" si="1"/>
        <v>10</v>
      </c>
      <c r="J7" s="173">
        <f t="shared" si="1"/>
        <v>9</v>
      </c>
      <c r="K7" s="133">
        <f t="shared" si="1"/>
        <v>86</v>
      </c>
    </row>
    <row r="10" spans="1:11">
      <c r="A10" s="1"/>
      <c r="B10" s="1"/>
      <c r="C10" s="1"/>
      <c r="D10" s="1"/>
    </row>
  </sheetData>
  <pageMargins left="0.7" right="0.7" top="0.75" bottom="0.75" header="0.3" footer="0.3"/>
  <ignoredErrors>
    <ignoredError sqref="E2:E3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0B2C8-FD70-AE4B-B8C8-F196C3D64189}">
  <sheetPr>
    <tabColor theme="9" tint="-0.499984740745262"/>
  </sheetPr>
  <dimension ref="A1:E2"/>
  <sheetViews>
    <sheetView zoomScale="190" zoomScaleNormal="190" workbookViewId="0">
      <selection activeCell="G10" sqref="G10"/>
    </sheetView>
  </sheetViews>
  <sheetFormatPr baseColWidth="10" defaultRowHeight="15"/>
  <sheetData>
    <row r="1" spans="1:5" ht="27" thickBot="1">
      <c r="A1" s="67" t="s">
        <v>26</v>
      </c>
      <c r="B1" s="67" t="s">
        <v>27</v>
      </c>
      <c r="C1" s="69" t="s">
        <v>12</v>
      </c>
      <c r="D1" s="70" t="s">
        <v>13</v>
      </c>
      <c r="E1" s="68" t="s">
        <v>14</v>
      </c>
    </row>
    <row r="2" spans="1:5" ht="16" thickBot="1">
      <c r="A2" s="24">
        <v>43726</v>
      </c>
      <c r="B2" s="25" t="s">
        <v>5</v>
      </c>
      <c r="C2" s="50">
        <f>SUM(D2:E2)</f>
        <v>8</v>
      </c>
      <c r="D2" s="23">
        <v>3</v>
      </c>
      <c r="E2" s="21">
        <v>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F83F4-48AF-0240-93BC-62A8B7781AF3}">
  <sheetPr>
    <tabColor theme="9" tint="-0.499984740745262"/>
  </sheetPr>
  <dimension ref="A1:F9"/>
  <sheetViews>
    <sheetView zoomScale="189" zoomScaleNormal="189" workbookViewId="0">
      <selection activeCell="C5" sqref="C5"/>
    </sheetView>
  </sheetViews>
  <sheetFormatPr baseColWidth="10" defaultRowHeight="15"/>
  <cols>
    <col min="1" max="1" width="7.6640625" customWidth="1"/>
    <col min="2" max="2" width="8.83203125" customWidth="1"/>
    <col min="3" max="3" width="48.83203125" bestFit="1" customWidth="1"/>
    <col min="4" max="6" width="10.83203125" style="22"/>
  </cols>
  <sheetData>
    <row r="1" spans="1:6" s="9" customFormat="1" ht="26">
      <c r="A1" s="67" t="s">
        <v>26</v>
      </c>
      <c r="B1" s="67" t="s">
        <v>27</v>
      </c>
      <c r="C1" s="71" t="s">
        <v>11</v>
      </c>
      <c r="D1" s="72" t="s">
        <v>12</v>
      </c>
      <c r="E1" s="70" t="s">
        <v>13</v>
      </c>
      <c r="F1" s="68" t="s">
        <v>14</v>
      </c>
    </row>
    <row r="2" spans="1:6">
      <c r="A2" s="24">
        <v>43726</v>
      </c>
      <c r="B2" s="25" t="s">
        <v>5</v>
      </c>
      <c r="C2" s="51" t="s">
        <v>16</v>
      </c>
      <c r="D2" s="26">
        <v>1</v>
      </c>
      <c r="E2" s="52">
        <v>1</v>
      </c>
      <c r="F2" s="53">
        <v>0</v>
      </c>
    </row>
    <row r="3" spans="1:6">
      <c r="A3" s="24">
        <v>43726</v>
      </c>
      <c r="B3" s="25" t="s">
        <v>5</v>
      </c>
      <c r="C3" s="51" t="s">
        <v>17</v>
      </c>
      <c r="D3" s="26">
        <v>1</v>
      </c>
      <c r="E3" s="52">
        <v>0</v>
      </c>
      <c r="F3" s="53">
        <v>1</v>
      </c>
    </row>
    <row r="4" spans="1:6" s="9" customFormat="1" ht="16">
      <c r="A4" s="24">
        <v>43726</v>
      </c>
      <c r="B4" s="25" t="s">
        <v>5</v>
      </c>
      <c r="C4" s="51" t="s">
        <v>209</v>
      </c>
      <c r="D4" s="26">
        <v>2</v>
      </c>
      <c r="E4" s="52">
        <v>1</v>
      </c>
      <c r="F4" s="53">
        <v>1</v>
      </c>
    </row>
    <row r="5" spans="1:6">
      <c r="A5" s="24">
        <v>43726</v>
      </c>
      <c r="B5" s="25" t="s">
        <v>5</v>
      </c>
      <c r="C5" s="51" t="s">
        <v>208</v>
      </c>
      <c r="D5" s="26">
        <v>3</v>
      </c>
      <c r="E5" s="52">
        <v>2</v>
      </c>
      <c r="F5" s="53">
        <v>1</v>
      </c>
    </row>
    <row r="6" spans="1:6">
      <c r="A6" s="24">
        <v>43726</v>
      </c>
      <c r="B6" s="25" t="s">
        <v>5</v>
      </c>
      <c r="C6" s="51" t="s">
        <v>10</v>
      </c>
      <c r="D6" s="26">
        <v>1</v>
      </c>
      <c r="E6" s="52">
        <v>1</v>
      </c>
      <c r="F6" s="53">
        <v>0</v>
      </c>
    </row>
    <row r="7" spans="1:6" ht="19" customHeight="1">
      <c r="A7" s="119">
        <v>43726</v>
      </c>
      <c r="B7" s="53" t="s">
        <v>5</v>
      </c>
      <c r="C7" s="51" t="s">
        <v>215</v>
      </c>
      <c r="D7" s="26">
        <v>2</v>
      </c>
      <c r="E7" s="52">
        <v>0</v>
      </c>
      <c r="F7" s="53">
        <v>2</v>
      </c>
    </row>
    <row r="8" spans="1:6" ht="16" thickBot="1">
      <c r="A8" s="24">
        <v>43726</v>
      </c>
      <c r="B8" s="25" t="s">
        <v>5</v>
      </c>
      <c r="C8" s="51" t="s">
        <v>23</v>
      </c>
      <c r="D8" s="56">
        <v>1</v>
      </c>
      <c r="E8" s="54">
        <v>0</v>
      </c>
      <c r="F8" s="55">
        <v>1</v>
      </c>
    </row>
    <row r="9" spans="1:6" ht="16" thickBot="1">
      <c r="A9" s="12"/>
      <c r="B9" s="12"/>
      <c r="C9" s="12"/>
      <c r="D9" s="73">
        <f>SUM(D2:D8)</f>
        <v>11</v>
      </c>
      <c r="E9" s="57">
        <f t="shared" ref="E9:F9" si="0">SUM(E2:E8)</f>
        <v>5</v>
      </c>
      <c r="F9" s="58">
        <f t="shared" si="0"/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A3203-A816-2742-8309-6C6A8B3D21F5}">
  <sheetPr>
    <tabColor theme="9" tint="-0.499984740745262"/>
  </sheetPr>
  <dimension ref="A1:R18"/>
  <sheetViews>
    <sheetView topLeftCell="F1" zoomScale="130" zoomScaleNormal="130" workbookViewId="0">
      <selection activeCell="R16" sqref="R16"/>
    </sheetView>
  </sheetViews>
  <sheetFormatPr baseColWidth="10" defaultColWidth="10.83203125" defaultRowHeight="16"/>
  <cols>
    <col min="1" max="1" width="5" style="1" customWidth="1"/>
    <col min="2" max="2" width="10.1640625" style="1" customWidth="1"/>
    <col min="3" max="3" width="16" style="10" customWidth="1"/>
    <col min="4" max="4" width="7.6640625" style="28" customWidth="1"/>
    <col min="5" max="5" width="13.1640625" style="1" customWidth="1"/>
    <col min="6" max="6" width="28.1640625" style="12" customWidth="1"/>
    <col min="7" max="7" width="6" style="1" customWidth="1"/>
    <col min="8" max="8" width="13.33203125" style="12" customWidth="1"/>
    <col min="9" max="9" width="10.83203125" style="1"/>
    <col min="10" max="10" width="4.83203125" style="1" customWidth="1"/>
    <col min="11" max="11" width="4.6640625" style="1" customWidth="1"/>
    <col min="12" max="12" width="10.83203125" style="1"/>
    <col min="13" max="13" width="4.33203125" style="1" customWidth="1"/>
    <col min="14" max="14" width="4.6640625" style="1" customWidth="1"/>
    <col min="15" max="15" width="10.83203125" style="1"/>
    <col min="16" max="16" width="7.1640625" style="1" customWidth="1"/>
    <col min="17" max="17" width="8.1640625" style="1" customWidth="1"/>
    <col min="18" max="18" width="41.33203125" style="1" customWidth="1"/>
    <col min="19" max="16384" width="10.83203125" style="1"/>
  </cols>
  <sheetData>
    <row r="1" spans="1:18" s="9" customFormat="1" ht="40" thickBot="1">
      <c r="A1" s="74" t="s">
        <v>28</v>
      </c>
      <c r="B1" s="76" t="s">
        <v>27</v>
      </c>
      <c r="C1" s="74" t="s">
        <v>4</v>
      </c>
      <c r="D1" s="74" t="s">
        <v>34</v>
      </c>
      <c r="E1" s="74" t="s">
        <v>0</v>
      </c>
      <c r="F1" s="615" t="s">
        <v>1</v>
      </c>
      <c r="G1" s="74" t="s">
        <v>2</v>
      </c>
      <c r="H1" s="68" t="s">
        <v>105</v>
      </c>
      <c r="I1" s="67" t="s">
        <v>29</v>
      </c>
      <c r="J1" s="67" t="s">
        <v>37</v>
      </c>
      <c r="K1" s="68" t="s">
        <v>38</v>
      </c>
      <c r="L1" s="67" t="s">
        <v>30</v>
      </c>
      <c r="M1" s="67" t="s">
        <v>37</v>
      </c>
      <c r="N1" s="77" t="s">
        <v>38</v>
      </c>
      <c r="O1" s="78" t="s">
        <v>31</v>
      </c>
      <c r="P1" s="79" t="s">
        <v>32</v>
      </c>
      <c r="Q1" s="80" t="s">
        <v>33</v>
      </c>
      <c r="R1" s="81" t="s">
        <v>81</v>
      </c>
    </row>
    <row r="2" spans="1:18">
      <c r="A2" s="75">
        <v>1</v>
      </c>
      <c r="B2" s="11" t="s">
        <v>5</v>
      </c>
      <c r="C2" s="11" t="s">
        <v>5</v>
      </c>
      <c r="D2" s="29">
        <v>43726</v>
      </c>
      <c r="E2" s="5" t="s">
        <v>237</v>
      </c>
      <c r="F2" s="4" t="s">
        <v>237</v>
      </c>
      <c r="G2" s="13" t="s">
        <v>7</v>
      </c>
      <c r="H2" s="30" t="s">
        <v>109</v>
      </c>
      <c r="I2" s="82">
        <f>SUM(J2:K2)</f>
        <v>11</v>
      </c>
      <c r="J2" s="13">
        <v>4</v>
      </c>
      <c r="K2" s="13">
        <v>7</v>
      </c>
      <c r="L2" s="27">
        <f>SUM(M2:N2)</f>
        <v>1</v>
      </c>
      <c r="M2" s="13">
        <v>0</v>
      </c>
      <c r="N2" s="36">
        <v>1</v>
      </c>
      <c r="O2" s="40">
        <f>SUM(P2:Q2)</f>
        <v>12</v>
      </c>
      <c r="P2" s="38">
        <f>M2+J2</f>
        <v>4</v>
      </c>
      <c r="Q2" s="45">
        <f>K2+N2</f>
        <v>8</v>
      </c>
      <c r="R2" s="124" t="s">
        <v>90</v>
      </c>
    </row>
    <row r="3" spans="1:18">
      <c r="A3" s="75">
        <v>2</v>
      </c>
      <c r="B3" s="11" t="s">
        <v>5</v>
      </c>
      <c r="C3" s="11" t="s">
        <v>5</v>
      </c>
      <c r="D3" s="29">
        <v>43726</v>
      </c>
      <c r="E3" s="5" t="s">
        <v>237</v>
      </c>
      <c r="F3" s="4" t="s">
        <v>237</v>
      </c>
      <c r="G3" s="13" t="s">
        <v>8</v>
      </c>
      <c r="H3" s="30" t="s">
        <v>110</v>
      </c>
      <c r="I3" s="82">
        <f t="shared" ref="I3:I11" si="0">SUM(J3:K3)</f>
        <v>9</v>
      </c>
      <c r="J3" s="13">
        <v>0</v>
      </c>
      <c r="K3" s="13">
        <v>9</v>
      </c>
      <c r="L3" s="27">
        <f t="shared" ref="L3:L11" si="1">SUM(M3:N3)</f>
        <v>1</v>
      </c>
      <c r="M3" s="13">
        <v>0</v>
      </c>
      <c r="N3" s="36">
        <v>1</v>
      </c>
      <c r="O3" s="41">
        <f t="shared" ref="O3:O11" si="2">SUM(P3:Q3)</f>
        <v>10</v>
      </c>
      <c r="P3" s="38">
        <f t="shared" ref="P3:P11" si="3">M3+J3</f>
        <v>0</v>
      </c>
      <c r="Q3" s="45">
        <f t="shared" ref="Q3:Q11" si="4">K3+N3</f>
        <v>10</v>
      </c>
      <c r="R3" s="124" t="s">
        <v>90</v>
      </c>
    </row>
    <row r="4" spans="1:18">
      <c r="A4" s="75">
        <v>3</v>
      </c>
      <c r="B4" s="11" t="s">
        <v>5</v>
      </c>
      <c r="C4" s="11" t="s">
        <v>5</v>
      </c>
      <c r="D4" s="29">
        <v>43726</v>
      </c>
      <c r="E4" s="5" t="s">
        <v>237</v>
      </c>
      <c r="F4" s="4" t="s">
        <v>237</v>
      </c>
      <c r="G4" s="15" t="s">
        <v>9</v>
      </c>
      <c r="H4" s="31" t="s">
        <v>10</v>
      </c>
      <c r="I4" s="82">
        <f t="shared" si="0"/>
        <v>10</v>
      </c>
      <c r="J4" s="13">
        <v>4</v>
      </c>
      <c r="K4" s="13">
        <v>6</v>
      </c>
      <c r="L4" s="27">
        <f t="shared" si="1"/>
        <v>1</v>
      </c>
      <c r="M4" s="13">
        <v>1</v>
      </c>
      <c r="N4" s="36">
        <v>0</v>
      </c>
      <c r="O4" s="41">
        <f t="shared" si="2"/>
        <v>11</v>
      </c>
      <c r="P4" s="38">
        <f t="shared" si="3"/>
        <v>5</v>
      </c>
      <c r="Q4" s="45">
        <f t="shared" si="4"/>
        <v>6</v>
      </c>
      <c r="R4" s="124" t="s">
        <v>90</v>
      </c>
    </row>
    <row r="5" spans="1:18" ht="37" customHeight="1">
      <c r="A5" s="75">
        <v>4</v>
      </c>
      <c r="B5" s="11" t="s">
        <v>5</v>
      </c>
      <c r="C5" s="11" t="s">
        <v>6</v>
      </c>
      <c r="D5" s="29">
        <v>43727</v>
      </c>
      <c r="E5" s="5" t="s">
        <v>237</v>
      </c>
      <c r="F5" s="4" t="s">
        <v>237</v>
      </c>
      <c r="G5" s="15" t="s">
        <v>9</v>
      </c>
      <c r="H5" s="31" t="s">
        <v>216</v>
      </c>
      <c r="I5" s="82">
        <f t="shared" si="0"/>
        <v>12</v>
      </c>
      <c r="J5" s="13">
        <v>9</v>
      </c>
      <c r="K5" s="13">
        <v>3</v>
      </c>
      <c r="L5" s="27">
        <f t="shared" si="1"/>
        <v>4</v>
      </c>
      <c r="M5" s="16">
        <v>1</v>
      </c>
      <c r="N5" s="158">
        <v>3</v>
      </c>
      <c r="O5" s="41">
        <f t="shared" si="2"/>
        <v>16</v>
      </c>
      <c r="P5" s="38">
        <f t="shared" si="3"/>
        <v>10</v>
      </c>
      <c r="Q5" s="45">
        <f t="shared" si="4"/>
        <v>6</v>
      </c>
      <c r="R5" s="44" t="s">
        <v>91</v>
      </c>
    </row>
    <row r="6" spans="1:18">
      <c r="A6" s="75">
        <v>5</v>
      </c>
      <c r="B6" s="11" t="s">
        <v>5</v>
      </c>
      <c r="C6" s="11" t="s">
        <v>6</v>
      </c>
      <c r="D6" s="29">
        <v>43727</v>
      </c>
      <c r="E6" s="5" t="s">
        <v>237</v>
      </c>
      <c r="F6" s="4" t="s">
        <v>237</v>
      </c>
      <c r="G6" s="13" t="s">
        <v>8</v>
      </c>
      <c r="H6" s="30" t="s">
        <v>110</v>
      </c>
      <c r="I6" s="82">
        <f t="shared" si="0"/>
        <v>9</v>
      </c>
      <c r="J6" s="13">
        <v>0</v>
      </c>
      <c r="K6" s="13">
        <v>9</v>
      </c>
      <c r="L6" s="27">
        <f t="shared" si="1"/>
        <v>3</v>
      </c>
      <c r="M6" s="16">
        <v>2</v>
      </c>
      <c r="N6" s="158">
        <v>1</v>
      </c>
      <c r="O6" s="41">
        <f t="shared" si="2"/>
        <v>12</v>
      </c>
      <c r="P6" s="38">
        <f t="shared" si="3"/>
        <v>2</v>
      </c>
      <c r="Q6" s="45">
        <f t="shared" si="4"/>
        <v>10</v>
      </c>
      <c r="R6" s="124" t="s">
        <v>90</v>
      </c>
    </row>
    <row r="7" spans="1:18" ht="26">
      <c r="A7" s="75">
        <v>6</v>
      </c>
      <c r="B7" s="11" t="s">
        <v>5</v>
      </c>
      <c r="C7" s="11" t="s">
        <v>6</v>
      </c>
      <c r="D7" s="29">
        <v>43727</v>
      </c>
      <c r="E7" s="5" t="s">
        <v>237</v>
      </c>
      <c r="F7" s="4" t="s">
        <v>237</v>
      </c>
      <c r="G7" s="13" t="s">
        <v>7</v>
      </c>
      <c r="H7" s="31" t="s">
        <v>113</v>
      </c>
      <c r="I7" s="82">
        <f t="shared" si="0"/>
        <v>10</v>
      </c>
      <c r="J7" s="13">
        <v>5</v>
      </c>
      <c r="K7" s="13">
        <v>5</v>
      </c>
      <c r="L7" s="27">
        <f t="shared" si="1"/>
        <v>2</v>
      </c>
      <c r="M7" s="16">
        <v>2</v>
      </c>
      <c r="N7" s="158">
        <v>0</v>
      </c>
      <c r="O7" s="41">
        <f t="shared" si="2"/>
        <v>12</v>
      </c>
      <c r="P7" s="38">
        <f t="shared" si="3"/>
        <v>7</v>
      </c>
      <c r="Q7" s="45">
        <f t="shared" si="4"/>
        <v>5</v>
      </c>
      <c r="R7" s="124" t="s">
        <v>90</v>
      </c>
    </row>
    <row r="8" spans="1:18" ht="26">
      <c r="A8" s="75">
        <v>7</v>
      </c>
      <c r="B8" s="11" t="s">
        <v>5</v>
      </c>
      <c r="C8" s="11" t="s">
        <v>6</v>
      </c>
      <c r="D8" s="29">
        <v>43727</v>
      </c>
      <c r="E8" s="5" t="s">
        <v>237</v>
      </c>
      <c r="F8" s="4" t="s">
        <v>237</v>
      </c>
      <c r="G8" s="15" t="s">
        <v>9</v>
      </c>
      <c r="H8" s="31" t="s">
        <v>207</v>
      </c>
      <c r="I8" s="82">
        <f t="shared" si="0"/>
        <v>13</v>
      </c>
      <c r="J8" s="13">
        <v>7</v>
      </c>
      <c r="K8" s="13">
        <v>6</v>
      </c>
      <c r="L8" s="27">
        <f t="shared" si="1"/>
        <v>3</v>
      </c>
      <c r="M8" s="16">
        <v>3</v>
      </c>
      <c r="N8" s="158">
        <v>0</v>
      </c>
      <c r="O8" s="41">
        <f t="shared" si="2"/>
        <v>16</v>
      </c>
      <c r="P8" s="38">
        <f t="shared" si="3"/>
        <v>10</v>
      </c>
      <c r="Q8" s="45">
        <f t="shared" si="4"/>
        <v>6</v>
      </c>
      <c r="R8" s="124" t="s">
        <v>90</v>
      </c>
    </row>
    <row r="9" spans="1:18">
      <c r="A9" s="75">
        <v>8</v>
      </c>
      <c r="B9" s="11" t="s">
        <v>5</v>
      </c>
      <c r="C9" s="11" t="s">
        <v>6</v>
      </c>
      <c r="D9" s="29">
        <v>43727</v>
      </c>
      <c r="E9" s="5" t="s">
        <v>237</v>
      </c>
      <c r="F9" s="4" t="s">
        <v>237</v>
      </c>
      <c r="G9" s="16" t="s">
        <v>8</v>
      </c>
      <c r="H9" s="30" t="s">
        <v>110</v>
      </c>
      <c r="I9" s="82">
        <f t="shared" si="0"/>
        <v>6</v>
      </c>
      <c r="J9" s="13">
        <v>0</v>
      </c>
      <c r="K9" s="13">
        <v>6</v>
      </c>
      <c r="L9" s="27">
        <f t="shared" si="1"/>
        <v>1</v>
      </c>
      <c r="M9" s="13">
        <v>0</v>
      </c>
      <c r="N9" s="163">
        <v>1</v>
      </c>
      <c r="O9" s="41">
        <f t="shared" si="2"/>
        <v>7</v>
      </c>
      <c r="P9" s="38">
        <f t="shared" si="3"/>
        <v>0</v>
      </c>
      <c r="Q9" s="45">
        <f t="shared" si="4"/>
        <v>7</v>
      </c>
      <c r="R9" s="124" t="s">
        <v>90</v>
      </c>
    </row>
    <row r="10" spans="1:18" ht="26">
      <c r="A10" s="75">
        <v>9</v>
      </c>
      <c r="B10" s="11" t="s">
        <v>5</v>
      </c>
      <c r="C10" s="11" t="s">
        <v>6</v>
      </c>
      <c r="D10" s="29">
        <v>43728</v>
      </c>
      <c r="E10" s="5" t="s">
        <v>237</v>
      </c>
      <c r="F10" s="4" t="s">
        <v>237</v>
      </c>
      <c r="G10" s="17" t="s">
        <v>9</v>
      </c>
      <c r="H10" s="32" t="s">
        <v>208</v>
      </c>
      <c r="I10" s="82">
        <f t="shared" si="0"/>
        <v>11</v>
      </c>
      <c r="J10" s="13">
        <v>6</v>
      </c>
      <c r="K10" s="13">
        <v>5</v>
      </c>
      <c r="L10" s="27">
        <f t="shared" si="1"/>
        <v>2</v>
      </c>
      <c r="M10" s="13">
        <v>0</v>
      </c>
      <c r="N10" s="158">
        <v>2</v>
      </c>
      <c r="O10" s="41">
        <f t="shared" si="2"/>
        <v>13</v>
      </c>
      <c r="P10" s="38">
        <f t="shared" si="3"/>
        <v>6</v>
      </c>
      <c r="Q10" s="45">
        <f t="shared" si="4"/>
        <v>7</v>
      </c>
      <c r="R10" s="124" t="s">
        <v>238</v>
      </c>
    </row>
    <row r="11" spans="1:18" ht="17" thickBot="1">
      <c r="A11" s="75">
        <v>10</v>
      </c>
      <c r="B11" s="11" t="s">
        <v>5</v>
      </c>
      <c r="C11" s="11" t="s">
        <v>6</v>
      </c>
      <c r="D11" s="29">
        <v>43728</v>
      </c>
      <c r="E11" s="5" t="s">
        <v>237</v>
      </c>
      <c r="F11" s="4" t="s">
        <v>237</v>
      </c>
      <c r="G11" s="16" t="s">
        <v>8</v>
      </c>
      <c r="H11" s="30" t="s">
        <v>110</v>
      </c>
      <c r="I11" s="83">
        <f t="shared" si="0"/>
        <v>7</v>
      </c>
      <c r="J11" s="33">
        <v>1</v>
      </c>
      <c r="K11" s="33">
        <v>6</v>
      </c>
      <c r="L11" s="34">
        <f t="shared" si="1"/>
        <v>1</v>
      </c>
      <c r="M11" s="164">
        <v>1</v>
      </c>
      <c r="N11" s="37">
        <v>0</v>
      </c>
      <c r="O11" s="42">
        <f t="shared" si="2"/>
        <v>8</v>
      </c>
      <c r="P11" s="39">
        <f t="shared" si="3"/>
        <v>2</v>
      </c>
      <c r="Q11" s="46">
        <f t="shared" si="4"/>
        <v>6</v>
      </c>
      <c r="R11" s="124" t="s">
        <v>90</v>
      </c>
    </row>
    <row r="12" spans="1:18" ht="17" thickBot="1">
      <c r="I12" s="84">
        <f>SUM(I2:I11)</f>
        <v>98</v>
      </c>
      <c r="J12" s="85">
        <f t="shared" ref="J12:Q12" si="5">SUM(J2:J11)</f>
        <v>36</v>
      </c>
      <c r="K12" s="85">
        <f t="shared" si="5"/>
        <v>62</v>
      </c>
      <c r="L12" s="35">
        <f t="shared" si="5"/>
        <v>19</v>
      </c>
      <c r="M12" s="47">
        <f t="shared" si="5"/>
        <v>10</v>
      </c>
      <c r="N12" s="48">
        <f t="shared" si="5"/>
        <v>9</v>
      </c>
      <c r="O12" s="86">
        <f t="shared" si="5"/>
        <v>117</v>
      </c>
      <c r="P12" s="87">
        <f t="shared" si="5"/>
        <v>46</v>
      </c>
      <c r="Q12" s="88">
        <f t="shared" si="5"/>
        <v>71</v>
      </c>
    </row>
    <row r="14" spans="1:18">
      <c r="J14" s="130" t="s">
        <v>37</v>
      </c>
      <c r="K14" s="130" t="s">
        <v>38</v>
      </c>
      <c r="L14" s="9"/>
      <c r="M14" s="130" t="s">
        <v>37</v>
      </c>
      <c r="N14" s="130" t="s">
        <v>38</v>
      </c>
      <c r="P14" s="130" t="s">
        <v>37</v>
      </c>
      <c r="Q14" s="130" t="s">
        <v>38</v>
      </c>
    </row>
    <row r="15" spans="1:18">
      <c r="G15" s="125" t="s">
        <v>8</v>
      </c>
      <c r="I15" s="127">
        <f>J15+K15</f>
        <v>31</v>
      </c>
      <c r="J15" s="126">
        <f>J3+J6+J9+J11</f>
        <v>1</v>
      </c>
      <c r="K15" s="126">
        <f>K3+K6+K9+K11</f>
        <v>30</v>
      </c>
      <c r="L15" s="127">
        <f>SUM(M15:N15)</f>
        <v>6</v>
      </c>
      <c r="M15" s="126">
        <f>M3+M6+M9+M11</f>
        <v>3</v>
      </c>
      <c r="N15" s="126">
        <f>N3+N6+N9+N11</f>
        <v>3</v>
      </c>
      <c r="O15" s="1">
        <f>P15+Q15</f>
        <v>37</v>
      </c>
      <c r="P15" s="131">
        <f>J15+M15</f>
        <v>4</v>
      </c>
      <c r="Q15" s="131">
        <f>K15+N15</f>
        <v>33</v>
      </c>
    </row>
    <row r="16" spans="1:18">
      <c r="G16" s="125" t="s">
        <v>9</v>
      </c>
      <c r="I16" s="127">
        <f t="shared" ref="I16:I17" si="6">J16+K16</f>
        <v>46</v>
      </c>
      <c r="J16" s="126">
        <f>J4+J5+J8+J10</f>
        <v>26</v>
      </c>
      <c r="K16" s="126">
        <f>K4+K5+K8+K10</f>
        <v>20</v>
      </c>
      <c r="L16" s="127">
        <f t="shared" ref="L16:L17" si="7">SUM(M16:N16)</f>
        <v>10</v>
      </c>
      <c r="M16" s="126">
        <f>M4+M8+M10+M5</f>
        <v>5</v>
      </c>
      <c r="N16" s="126">
        <f>N4+N5+N8+N10</f>
        <v>5</v>
      </c>
      <c r="O16" s="1">
        <f t="shared" ref="O16:O18" si="8">P16+Q16</f>
        <v>56</v>
      </c>
      <c r="P16" s="131">
        <f t="shared" ref="P16:P17" si="9">J16+M16</f>
        <v>31</v>
      </c>
      <c r="Q16" s="131">
        <f t="shared" ref="Q16:Q17" si="10">K16+N16</f>
        <v>25</v>
      </c>
    </row>
    <row r="17" spans="7:17">
      <c r="G17" s="125" t="s">
        <v>7</v>
      </c>
      <c r="I17" s="127">
        <f t="shared" si="6"/>
        <v>21</v>
      </c>
      <c r="J17" s="126">
        <f>J2+J7</f>
        <v>9</v>
      </c>
      <c r="K17" s="126">
        <f>K7+K2</f>
        <v>12</v>
      </c>
      <c r="L17" s="127">
        <f t="shared" si="7"/>
        <v>3</v>
      </c>
      <c r="M17" s="126">
        <f>M2+M7</f>
        <v>2</v>
      </c>
      <c r="N17" s="126">
        <f>N2+N7</f>
        <v>1</v>
      </c>
      <c r="O17" s="1">
        <f t="shared" si="8"/>
        <v>24</v>
      </c>
      <c r="P17" s="131">
        <f t="shared" si="9"/>
        <v>11</v>
      </c>
      <c r="Q17" s="131">
        <f t="shared" si="10"/>
        <v>13</v>
      </c>
    </row>
    <row r="18" spans="7:17">
      <c r="I18" s="128">
        <f>SUM(I15:I17)</f>
        <v>98</v>
      </c>
      <c r="J18" s="129">
        <f t="shared" ref="J18:K18" si="11">SUM(J15:J17)</f>
        <v>36</v>
      </c>
      <c r="K18" s="129">
        <f t="shared" si="11"/>
        <v>62</v>
      </c>
      <c r="L18" s="128">
        <f>SUM(L15:L17)</f>
        <v>19</v>
      </c>
      <c r="M18" s="129">
        <f t="shared" ref="M18:N18" si="12">SUM(M15:M17)</f>
        <v>10</v>
      </c>
      <c r="N18" s="129">
        <f t="shared" si="12"/>
        <v>9</v>
      </c>
      <c r="O18" s="1">
        <f t="shared" si="8"/>
        <v>117</v>
      </c>
      <c r="P18" s="132">
        <f>SUM(P15:P17)</f>
        <v>46</v>
      </c>
      <c r="Q18" s="132">
        <f>SUM(Q15:Q17)</f>
        <v>71</v>
      </c>
    </row>
  </sheetData>
  <autoFilter ref="A1:R12" xr:uid="{C38FEEA9-0E24-7048-B611-E3F790294D20}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A6AF4-6E45-9940-9FC3-DE175D75BEE4}">
  <sheetPr>
    <tabColor rgb="FF7030A0"/>
  </sheetPr>
  <dimension ref="A1:K13"/>
  <sheetViews>
    <sheetView zoomScale="171" zoomScaleNormal="171" workbookViewId="0">
      <selection activeCell="J13" sqref="J13"/>
    </sheetView>
  </sheetViews>
  <sheetFormatPr baseColWidth="10" defaultColWidth="10.83203125" defaultRowHeight="16"/>
  <cols>
    <col min="1" max="1" width="12" style="10" customWidth="1"/>
    <col min="2" max="2" width="6" style="9" customWidth="1"/>
    <col min="3" max="3" width="9.33203125" style="9" customWidth="1"/>
    <col min="4" max="16384" width="10.83203125" style="1"/>
  </cols>
  <sheetData>
    <row r="1" spans="1:11" s="9" customFormat="1" ht="52">
      <c r="A1" s="67" t="s">
        <v>27</v>
      </c>
      <c r="B1" s="77" t="s">
        <v>2</v>
      </c>
      <c r="C1" s="67" t="s">
        <v>88</v>
      </c>
      <c r="D1" s="120" t="s">
        <v>96</v>
      </c>
      <c r="E1" s="106" t="s">
        <v>75</v>
      </c>
      <c r="F1" s="70" t="s">
        <v>13</v>
      </c>
      <c r="G1" s="77" t="s">
        <v>14</v>
      </c>
      <c r="H1" s="116" t="s">
        <v>76</v>
      </c>
      <c r="I1" s="116" t="s">
        <v>77</v>
      </c>
      <c r="J1" s="117" t="s">
        <v>78</v>
      </c>
      <c r="K1" s="118" t="s">
        <v>79</v>
      </c>
    </row>
    <row r="2" spans="1:11" s="9" customFormat="1">
      <c r="A2" s="11" t="s">
        <v>58</v>
      </c>
      <c r="B2" s="36" t="s">
        <v>35</v>
      </c>
      <c r="C2" s="13" t="s">
        <v>57</v>
      </c>
      <c r="D2" s="38" t="s">
        <v>57</v>
      </c>
      <c r="E2" s="108">
        <f>SUM(F2:G2)</f>
        <v>9</v>
      </c>
      <c r="F2" s="38">
        <v>5</v>
      </c>
      <c r="G2" s="36">
        <v>4</v>
      </c>
      <c r="H2" s="36" t="s">
        <v>57</v>
      </c>
      <c r="I2" s="13">
        <v>1</v>
      </c>
      <c r="J2" s="45">
        <v>0</v>
      </c>
      <c r="K2" s="38">
        <v>0</v>
      </c>
    </row>
    <row r="3" spans="1:11" s="9" customFormat="1">
      <c r="A3" s="11" t="s">
        <v>58</v>
      </c>
      <c r="B3" s="36" t="s">
        <v>36</v>
      </c>
      <c r="C3" s="13" t="s">
        <v>57</v>
      </c>
      <c r="D3" s="38" t="s">
        <v>57</v>
      </c>
      <c r="E3" s="108">
        <f t="shared" ref="E3" si="0">SUM(F3:G3)</f>
        <v>11</v>
      </c>
      <c r="F3" s="38">
        <v>2</v>
      </c>
      <c r="G3" s="36">
        <v>9</v>
      </c>
      <c r="H3" s="36" t="s">
        <v>57</v>
      </c>
      <c r="I3" s="13">
        <v>1</v>
      </c>
      <c r="J3" s="45">
        <v>0</v>
      </c>
      <c r="K3" s="38">
        <v>0</v>
      </c>
    </row>
    <row r="4" spans="1:11">
      <c r="A4" s="11" t="s">
        <v>58</v>
      </c>
      <c r="B4" s="36" t="s">
        <v>8</v>
      </c>
      <c r="C4" s="165">
        <v>6</v>
      </c>
      <c r="D4" s="121">
        <v>5</v>
      </c>
      <c r="E4" s="108">
        <f>F4+G4</f>
        <v>47</v>
      </c>
      <c r="F4" s="38">
        <f>'Chihuahua Planteles'!P24</f>
        <v>6</v>
      </c>
      <c r="G4" s="36">
        <f>'Chihuahua Planteles'!Q24</f>
        <v>41</v>
      </c>
      <c r="H4" s="36">
        <v>7</v>
      </c>
      <c r="I4" s="13">
        <v>1</v>
      </c>
      <c r="J4" s="45">
        <v>4</v>
      </c>
      <c r="K4" s="38">
        <v>37</v>
      </c>
    </row>
    <row r="5" spans="1:11">
      <c r="A5" s="11" t="s">
        <v>58</v>
      </c>
      <c r="B5" s="36" t="s">
        <v>9</v>
      </c>
      <c r="C5" s="165">
        <v>6</v>
      </c>
      <c r="D5" s="121">
        <v>6</v>
      </c>
      <c r="E5" s="108">
        <f>F5+G5</f>
        <v>68</v>
      </c>
      <c r="F5" s="38">
        <f>'Chihuahua Planteles'!P25</f>
        <v>15</v>
      </c>
      <c r="G5" s="36">
        <f>'Chihuahua Planteles'!Q25</f>
        <v>53</v>
      </c>
      <c r="H5" s="36">
        <v>5</v>
      </c>
      <c r="I5" s="13">
        <v>2</v>
      </c>
      <c r="J5" s="45">
        <v>6</v>
      </c>
      <c r="K5" s="38">
        <f>'Chihuahua Planteles'!I25</f>
        <v>58</v>
      </c>
    </row>
    <row r="6" spans="1:11" ht="17" thickBot="1">
      <c r="A6" s="11" t="s">
        <v>58</v>
      </c>
      <c r="B6" s="43" t="s">
        <v>7</v>
      </c>
      <c r="C6" s="166">
        <v>4</v>
      </c>
      <c r="D6" s="122">
        <v>3</v>
      </c>
      <c r="E6" s="108">
        <f>F6+G6</f>
        <v>26</v>
      </c>
      <c r="F6" s="39">
        <f>'Chihuahua Planteles'!P26</f>
        <v>11</v>
      </c>
      <c r="G6" s="37">
        <f>'Chihuahua Planteles'!Q26</f>
        <v>15</v>
      </c>
      <c r="H6" s="37">
        <v>2</v>
      </c>
      <c r="I6" s="33">
        <v>2</v>
      </c>
      <c r="J6" s="46">
        <v>2</v>
      </c>
      <c r="K6" s="39">
        <f>'Chihuahua Planteles'!I26</f>
        <v>21</v>
      </c>
    </row>
    <row r="7" spans="1:11" ht="20" thickBot="1">
      <c r="D7" s="102">
        <f t="shared" ref="D7:K7" si="1">SUM(D2:D6)</f>
        <v>14</v>
      </c>
      <c r="E7" s="112">
        <f t="shared" si="1"/>
        <v>161</v>
      </c>
      <c r="F7" s="105">
        <f t="shared" si="1"/>
        <v>39</v>
      </c>
      <c r="G7" s="113">
        <f t="shared" si="1"/>
        <v>122</v>
      </c>
      <c r="H7" s="113">
        <f>SUM(H2:H6)</f>
        <v>14</v>
      </c>
      <c r="I7" s="103">
        <f t="shared" si="1"/>
        <v>7</v>
      </c>
      <c r="J7" s="104">
        <f t="shared" si="1"/>
        <v>12</v>
      </c>
      <c r="K7" s="133">
        <f t="shared" si="1"/>
        <v>116</v>
      </c>
    </row>
    <row r="8" spans="1:11">
      <c r="A8" s="1"/>
      <c r="B8" s="1"/>
      <c r="C8" s="1"/>
    </row>
    <row r="9" spans="1:11">
      <c r="A9" s="1"/>
      <c r="B9" s="1"/>
      <c r="C9" s="1"/>
    </row>
    <row r="10" spans="1:11">
      <c r="A10" s="1"/>
      <c r="B10" s="1"/>
      <c r="C10" s="1"/>
    </row>
    <row r="11" spans="1:11">
      <c r="A11" s="1"/>
      <c r="B11" s="1"/>
      <c r="C11" s="1"/>
    </row>
    <row r="12" spans="1:11">
      <c r="A12" s="1"/>
      <c r="B12" s="1"/>
      <c r="C12" s="1"/>
    </row>
    <row r="13" spans="1:11">
      <c r="A13" s="1"/>
      <c r="B13" s="1"/>
      <c r="C13" s="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8C5DD-B117-FE43-AE43-CE8A514B3B00}">
  <sheetPr>
    <tabColor rgb="FF7030A0"/>
  </sheetPr>
  <dimension ref="A1:E2"/>
  <sheetViews>
    <sheetView zoomScale="190" zoomScaleNormal="190" workbookViewId="0">
      <selection activeCell="E7" sqref="E5:E7"/>
    </sheetView>
  </sheetViews>
  <sheetFormatPr baseColWidth="10" defaultRowHeight="15"/>
  <sheetData>
    <row r="1" spans="1:5" ht="27" thickBot="1">
      <c r="A1" s="89" t="s">
        <v>26</v>
      </c>
      <c r="B1" s="89" t="s">
        <v>27</v>
      </c>
      <c r="C1" s="91" t="s">
        <v>12</v>
      </c>
      <c r="D1" s="92" t="s">
        <v>13</v>
      </c>
      <c r="E1" s="90" t="s">
        <v>14</v>
      </c>
    </row>
    <row r="2" spans="1:5" ht="16" thickBot="1">
      <c r="A2" s="24">
        <v>43745</v>
      </c>
      <c r="B2" s="25" t="s">
        <v>58</v>
      </c>
      <c r="C2" s="50">
        <f>SUM(D2:E2)</f>
        <v>9</v>
      </c>
      <c r="D2" s="23">
        <v>5</v>
      </c>
      <c r="E2" s="21">
        <v>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65E89-F11A-0549-89B3-67183CFF3CC4}">
  <sheetPr>
    <tabColor rgb="FF7030A0"/>
  </sheetPr>
  <dimension ref="A1:F11"/>
  <sheetViews>
    <sheetView zoomScale="189" zoomScaleNormal="189" workbookViewId="0">
      <selection activeCell="C11" sqref="C11"/>
    </sheetView>
  </sheetViews>
  <sheetFormatPr baseColWidth="10" defaultRowHeight="15"/>
  <cols>
    <col min="1" max="1" width="7.6640625" customWidth="1"/>
    <col min="2" max="2" width="8.83203125" customWidth="1"/>
    <col min="3" max="3" width="24.6640625" customWidth="1"/>
    <col min="4" max="6" width="10.83203125" style="22"/>
  </cols>
  <sheetData>
    <row r="1" spans="1:6" s="9" customFormat="1" ht="26">
      <c r="A1" s="89" t="s">
        <v>26</v>
      </c>
      <c r="B1" s="89" t="s">
        <v>27</v>
      </c>
      <c r="C1" s="89" t="s">
        <v>11</v>
      </c>
      <c r="D1" s="93" t="s">
        <v>12</v>
      </c>
      <c r="E1" s="92" t="s">
        <v>13</v>
      </c>
      <c r="F1" s="90" t="s">
        <v>14</v>
      </c>
    </row>
    <row r="2" spans="1:6">
      <c r="A2" s="24">
        <v>43745</v>
      </c>
      <c r="B2" s="25" t="s">
        <v>58</v>
      </c>
      <c r="C2" s="18" t="s">
        <v>22</v>
      </c>
      <c r="D2" s="26">
        <f>SUM(E2:F2)</f>
        <v>1</v>
      </c>
      <c r="E2" s="52">
        <v>0</v>
      </c>
      <c r="F2" s="53">
        <v>1</v>
      </c>
    </row>
    <row r="3" spans="1:6">
      <c r="A3" s="24">
        <v>43745</v>
      </c>
      <c r="B3" s="25" t="s">
        <v>58</v>
      </c>
      <c r="C3" s="18" t="s">
        <v>82</v>
      </c>
      <c r="D3" s="26">
        <f t="shared" ref="D3:D10" si="0">SUM(E3:F3)</f>
        <v>1</v>
      </c>
      <c r="E3" s="52">
        <v>1</v>
      </c>
      <c r="F3" s="53">
        <v>0</v>
      </c>
    </row>
    <row r="4" spans="1:6" s="9" customFormat="1" ht="26">
      <c r="A4" s="24">
        <v>43745</v>
      </c>
      <c r="B4" s="25" t="s">
        <v>58</v>
      </c>
      <c r="C4" s="20" t="s">
        <v>217</v>
      </c>
      <c r="D4" s="26">
        <f t="shared" si="0"/>
        <v>2</v>
      </c>
      <c r="E4" s="52">
        <v>1</v>
      </c>
      <c r="F4" s="53">
        <v>1</v>
      </c>
    </row>
    <row r="5" spans="1:6">
      <c r="A5" s="24">
        <v>43745</v>
      </c>
      <c r="B5" s="25" t="s">
        <v>58</v>
      </c>
      <c r="C5" s="20" t="s">
        <v>218</v>
      </c>
      <c r="D5" s="26">
        <f t="shared" si="0"/>
        <v>1</v>
      </c>
      <c r="E5" s="52">
        <v>0</v>
      </c>
      <c r="F5" s="53">
        <v>1</v>
      </c>
    </row>
    <row r="6" spans="1:6">
      <c r="A6" s="24">
        <v>43745</v>
      </c>
      <c r="B6" s="25" t="s">
        <v>58</v>
      </c>
      <c r="C6" s="20" t="s">
        <v>84</v>
      </c>
      <c r="D6" s="26">
        <f t="shared" si="0"/>
        <v>1</v>
      </c>
      <c r="E6" s="52">
        <v>0</v>
      </c>
      <c r="F6" s="53">
        <v>1</v>
      </c>
    </row>
    <row r="7" spans="1:6" ht="15" customHeight="1">
      <c r="A7" s="24">
        <v>43745</v>
      </c>
      <c r="B7" s="25" t="s">
        <v>58</v>
      </c>
      <c r="C7" s="20" t="s">
        <v>85</v>
      </c>
      <c r="D7" s="26">
        <f t="shared" si="0"/>
        <v>1</v>
      </c>
      <c r="E7" s="52">
        <v>0</v>
      </c>
      <c r="F7" s="53">
        <v>1</v>
      </c>
    </row>
    <row r="8" spans="1:6" ht="15" customHeight="1">
      <c r="A8" s="24">
        <v>43745</v>
      </c>
      <c r="B8" s="25" t="s">
        <v>58</v>
      </c>
      <c r="C8" s="20" t="s">
        <v>10</v>
      </c>
      <c r="D8" s="56">
        <f t="shared" si="0"/>
        <v>1</v>
      </c>
      <c r="E8" s="54">
        <v>0</v>
      </c>
      <c r="F8" s="55">
        <v>1</v>
      </c>
    </row>
    <row r="9" spans="1:6" ht="26">
      <c r="A9" s="24">
        <v>43745</v>
      </c>
      <c r="B9" s="25" t="s">
        <v>58</v>
      </c>
      <c r="C9" s="20" t="s">
        <v>219</v>
      </c>
      <c r="D9" s="56">
        <f t="shared" si="0"/>
        <v>2</v>
      </c>
      <c r="E9" s="54">
        <v>0</v>
      </c>
      <c r="F9" s="55">
        <v>2</v>
      </c>
    </row>
    <row r="10" spans="1:6" ht="16" thickBot="1">
      <c r="A10" s="24">
        <v>43745</v>
      </c>
      <c r="B10" s="25" t="s">
        <v>58</v>
      </c>
      <c r="C10" s="20" t="s">
        <v>208</v>
      </c>
      <c r="D10" s="56">
        <f t="shared" si="0"/>
        <v>1</v>
      </c>
      <c r="E10" s="54">
        <v>0</v>
      </c>
      <c r="F10" s="55">
        <v>1</v>
      </c>
    </row>
    <row r="11" spans="1:6" ht="16" thickBot="1">
      <c r="A11" s="12"/>
      <c r="B11" s="12"/>
      <c r="C11" s="12"/>
      <c r="D11" s="94">
        <f>SUM(D2:D10)</f>
        <v>11</v>
      </c>
      <c r="E11" s="57">
        <f t="shared" ref="E11:F11" si="1">SUM(E2:E10)</f>
        <v>2</v>
      </c>
      <c r="F11" s="58">
        <f t="shared" si="1"/>
        <v>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F5CC0-108C-B84F-9A44-54B73A4EAB35}">
  <sheetPr filterMode="1">
    <tabColor rgb="FF7030A0"/>
  </sheetPr>
  <dimension ref="A1:R27"/>
  <sheetViews>
    <sheetView topLeftCell="C4" zoomScale="130" zoomScaleNormal="130" workbookViewId="0">
      <selection activeCell="F7" sqref="F7:F18"/>
    </sheetView>
  </sheetViews>
  <sheetFormatPr baseColWidth="10" defaultColWidth="10.83203125" defaultRowHeight="16"/>
  <cols>
    <col min="1" max="1" width="5" style="1" customWidth="1"/>
    <col min="2" max="2" width="10.1640625" style="1" customWidth="1"/>
    <col min="3" max="3" width="12" style="10" customWidth="1"/>
    <col min="4" max="4" width="7.6640625" style="28" customWidth="1"/>
    <col min="5" max="5" width="15.83203125" style="12" customWidth="1"/>
    <col min="6" max="6" width="13.5" style="1" customWidth="1"/>
    <col min="7" max="7" width="7.5" style="12" customWidth="1"/>
    <col min="8" max="8" width="18.6640625" style="12" customWidth="1"/>
    <col min="9" max="9" width="10.83203125" style="1"/>
    <col min="10" max="10" width="4.83203125" style="1" customWidth="1"/>
    <col min="11" max="11" width="4.6640625" style="1" customWidth="1"/>
    <col min="12" max="12" width="8.33203125" style="1" customWidth="1"/>
    <col min="13" max="13" width="4.33203125" style="1" customWidth="1"/>
    <col min="14" max="14" width="4.6640625" style="1" customWidth="1"/>
    <col min="15" max="15" width="10.83203125" style="1"/>
    <col min="16" max="16" width="8.33203125" style="1" customWidth="1"/>
    <col min="17" max="17" width="9.5" style="1" customWidth="1"/>
    <col min="18" max="18" width="62.83203125" style="1" customWidth="1"/>
    <col min="19" max="16384" width="10.83203125" style="1"/>
  </cols>
  <sheetData>
    <row r="1" spans="1:18" s="205" customFormat="1" ht="32" customHeight="1" thickBot="1">
      <c r="A1" s="589" t="s">
        <v>185</v>
      </c>
      <c r="B1" s="589"/>
      <c r="C1" s="589"/>
      <c r="D1" s="589"/>
      <c r="E1" s="589"/>
      <c r="F1" s="589"/>
      <c r="G1" s="589"/>
      <c r="H1" s="589"/>
      <c r="I1" s="589"/>
      <c r="J1" s="589"/>
      <c r="K1" s="589"/>
      <c r="L1" s="589"/>
      <c r="M1" s="589"/>
      <c r="N1" s="589"/>
      <c r="O1" s="589"/>
      <c r="P1" s="589"/>
      <c r="Q1" s="589"/>
      <c r="R1" s="589"/>
    </row>
    <row r="2" spans="1:18" s="6" customFormat="1" thickBot="1">
      <c r="A2" s="590" t="s">
        <v>28</v>
      </c>
      <c r="B2" s="593" t="s">
        <v>27</v>
      </c>
      <c r="C2" s="593" t="s">
        <v>3</v>
      </c>
      <c r="D2" s="596" t="s">
        <v>26</v>
      </c>
      <c r="E2" s="596" t="s">
        <v>0</v>
      </c>
      <c r="F2" s="596" t="s">
        <v>183</v>
      </c>
      <c r="G2" s="596" t="s">
        <v>2</v>
      </c>
      <c r="H2" s="599" t="s">
        <v>106</v>
      </c>
      <c r="I2" s="602" t="s">
        <v>140</v>
      </c>
      <c r="J2" s="602"/>
      <c r="K2" s="602"/>
      <c r="L2" s="602"/>
      <c r="M2" s="602"/>
      <c r="N2" s="602"/>
      <c r="O2" s="602"/>
      <c r="P2" s="602"/>
      <c r="Q2" s="603"/>
      <c r="R2" s="583" t="s">
        <v>81</v>
      </c>
    </row>
    <row r="3" spans="1:18" s="6" customFormat="1" thickBot="1">
      <c r="A3" s="591"/>
      <c r="B3" s="594"/>
      <c r="C3" s="594"/>
      <c r="D3" s="597"/>
      <c r="E3" s="597"/>
      <c r="F3" s="597"/>
      <c r="G3" s="597"/>
      <c r="H3" s="600"/>
      <c r="I3" s="586" t="s">
        <v>98</v>
      </c>
      <c r="J3" s="586"/>
      <c r="K3" s="587"/>
      <c r="L3" s="588" t="s">
        <v>137</v>
      </c>
      <c r="M3" s="586"/>
      <c r="N3" s="587"/>
      <c r="O3" s="588" t="s">
        <v>138</v>
      </c>
      <c r="P3" s="586"/>
      <c r="Q3" s="587"/>
      <c r="R3" s="584"/>
    </row>
    <row r="4" spans="1:18" s="123" customFormat="1" ht="49" thickBot="1">
      <c r="A4" s="592"/>
      <c r="B4" s="595"/>
      <c r="C4" s="595"/>
      <c r="D4" s="598"/>
      <c r="E4" s="598"/>
      <c r="F4" s="598"/>
      <c r="G4" s="598"/>
      <c r="H4" s="601"/>
      <c r="I4" s="297" t="s">
        <v>29</v>
      </c>
      <c r="J4" s="293" t="s">
        <v>37</v>
      </c>
      <c r="K4" s="433" t="s">
        <v>38</v>
      </c>
      <c r="L4" s="298" t="s">
        <v>30</v>
      </c>
      <c r="M4" s="293" t="s">
        <v>37</v>
      </c>
      <c r="N4" s="433" t="s">
        <v>38</v>
      </c>
      <c r="O4" s="434" t="s">
        <v>31</v>
      </c>
      <c r="P4" s="435" t="s">
        <v>32</v>
      </c>
      <c r="Q4" s="319" t="s">
        <v>33</v>
      </c>
      <c r="R4" s="585"/>
    </row>
    <row r="5" spans="1:18" ht="52" hidden="1" customHeight="1">
      <c r="A5" s="208">
        <v>1</v>
      </c>
      <c r="B5" s="13" t="s">
        <v>58</v>
      </c>
      <c r="C5" s="13" t="s">
        <v>58</v>
      </c>
      <c r="D5" s="14">
        <v>43745</v>
      </c>
      <c r="E5" s="17" t="s">
        <v>56</v>
      </c>
      <c r="F5" s="7" t="s">
        <v>55</v>
      </c>
      <c r="G5" s="13" t="s">
        <v>7</v>
      </c>
      <c r="H5" s="13" t="s">
        <v>109</v>
      </c>
      <c r="I5" s="82">
        <f t="shared" ref="I5:I20" si="0">SUM(J5:K5)</f>
        <v>0</v>
      </c>
      <c r="J5" s="13">
        <v>0</v>
      </c>
      <c r="K5" s="13">
        <v>0</v>
      </c>
      <c r="L5" s="27">
        <f t="shared" ref="L5:L12" si="1">SUM(M5:N5)</f>
        <v>0</v>
      </c>
      <c r="M5" s="13">
        <v>0</v>
      </c>
      <c r="N5" s="36">
        <v>0</v>
      </c>
      <c r="O5" s="41">
        <f>SUM(P5:Q5)</f>
        <v>0</v>
      </c>
      <c r="P5" s="38">
        <f>M5+J5</f>
        <v>0</v>
      </c>
      <c r="Q5" s="45">
        <f>K5+N5</f>
        <v>0</v>
      </c>
      <c r="R5" s="124" t="s">
        <v>89</v>
      </c>
    </row>
    <row r="6" spans="1:18" ht="21" hidden="1" customHeight="1">
      <c r="A6" s="208">
        <v>2</v>
      </c>
      <c r="B6" s="13" t="s">
        <v>58</v>
      </c>
      <c r="C6" s="13" t="s">
        <v>58</v>
      </c>
      <c r="D6" s="14">
        <v>43745</v>
      </c>
      <c r="E6" s="63" t="s">
        <v>87</v>
      </c>
      <c r="F6" s="97" t="s">
        <v>86</v>
      </c>
      <c r="G6" s="62" t="s">
        <v>8</v>
      </c>
      <c r="H6" s="62" t="s">
        <v>110</v>
      </c>
      <c r="I6" s="82">
        <f t="shared" si="0"/>
        <v>0</v>
      </c>
      <c r="J6" s="13">
        <v>0</v>
      </c>
      <c r="K6" s="13">
        <v>0</v>
      </c>
      <c r="L6" s="27">
        <f t="shared" si="1"/>
        <v>1</v>
      </c>
      <c r="M6" s="13">
        <v>1</v>
      </c>
      <c r="N6" s="36">
        <v>0</v>
      </c>
      <c r="O6" s="41">
        <f t="shared" ref="O6" si="2">SUM(P6:Q6)</f>
        <v>1</v>
      </c>
      <c r="P6" s="38">
        <f>M6+J6</f>
        <v>1</v>
      </c>
      <c r="Q6" s="45">
        <f>K6+N6</f>
        <v>0</v>
      </c>
      <c r="R6" s="124" t="s">
        <v>118</v>
      </c>
    </row>
    <row r="7" spans="1:18" ht="45" customHeight="1">
      <c r="A7" s="208">
        <v>3</v>
      </c>
      <c r="B7" s="13" t="s">
        <v>58</v>
      </c>
      <c r="C7" s="13" t="s">
        <v>58</v>
      </c>
      <c r="D7" s="14">
        <v>43745</v>
      </c>
      <c r="E7" s="17" t="s">
        <v>237</v>
      </c>
      <c r="F7" s="4" t="s">
        <v>237</v>
      </c>
      <c r="G7" s="13" t="s">
        <v>9</v>
      </c>
      <c r="H7" s="13" t="s">
        <v>208</v>
      </c>
      <c r="I7" s="82">
        <f t="shared" si="0"/>
        <v>13</v>
      </c>
      <c r="J7" s="13">
        <v>3</v>
      </c>
      <c r="K7" s="13">
        <v>10</v>
      </c>
      <c r="L7" s="27">
        <f t="shared" si="1"/>
        <v>3</v>
      </c>
      <c r="M7" s="13">
        <v>1</v>
      </c>
      <c r="N7" s="36">
        <v>2</v>
      </c>
      <c r="O7" s="41">
        <f t="shared" ref="O7:O20" si="3">SUM(P7:Q7)</f>
        <v>16</v>
      </c>
      <c r="P7" s="38">
        <f t="shared" ref="P7:P20" si="4">M7+J7</f>
        <v>4</v>
      </c>
      <c r="Q7" s="45">
        <f t="shared" ref="Q7:Q20" si="5">K7+N7</f>
        <v>12</v>
      </c>
      <c r="R7" s="124" t="s">
        <v>90</v>
      </c>
    </row>
    <row r="8" spans="1:18" ht="25" customHeight="1">
      <c r="A8" s="208">
        <v>4</v>
      </c>
      <c r="B8" s="13" t="s">
        <v>58</v>
      </c>
      <c r="C8" s="13" t="s">
        <v>58</v>
      </c>
      <c r="D8" s="14">
        <v>43746</v>
      </c>
      <c r="E8" s="17" t="s">
        <v>237</v>
      </c>
      <c r="F8" s="4" t="s">
        <v>237</v>
      </c>
      <c r="G8" s="15" t="s">
        <v>9</v>
      </c>
      <c r="H8" s="15" t="s">
        <v>22</v>
      </c>
      <c r="I8" s="82">
        <f t="shared" si="0"/>
        <v>11</v>
      </c>
      <c r="J8" s="13">
        <v>1</v>
      </c>
      <c r="K8" s="13">
        <v>10</v>
      </c>
      <c r="L8" s="27">
        <f t="shared" si="1"/>
        <v>1</v>
      </c>
      <c r="M8" s="13">
        <v>0</v>
      </c>
      <c r="N8" s="36">
        <v>1</v>
      </c>
      <c r="O8" s="41">
        <f t="shared" si="3"/>
        <v>12</v>
      </c>
      <c r="P8" s="38">
        <f t="shared" si="4"/>
        <v>1</v>
      </c>
      <c r="Q8" s="45">
        <f t="shared" si="5"/>
        <v>11</v>
      </c>
      <c r="R8" s="124" t="s">
        <v>90</v>
      </c>
    </row>
    <row r="9" spans="1:18" ht="33" hidden="1" customHeight="1">
      <c r="A9" s="208">
        <v>5</v>
      </c>
      <c r="B9" s="13" t="s">
        <v>58</v>
      </c>
      <c r="C9" s="13" t="s">
        <v>58</v>
      </c>
      <c r="D9" s="14">
        <v>43746</v>
      </c>
      <c r="E9" s="17" t="s">
        <v>54</v>
      </c>
      <c r="F9" s="7" t="s">
        <v>53</v>
      </c>
      <c r="G9" s="15" t="s">
        <v>7</v>
      </c>
      <c r="H9" s="15" t="s">
        <v>117</v>
      </c>
      <c r="I9" s="82">
        <f t="shared" si="0"/>
        <v>1</v>
      </c>
      <c r="J9" s="13">
        <v>1</v>
      </c>
      <c r="K9" s="13">
        <v>0</v>
      </c>
      <c r="L9" s="27">
        <f t="shared" si="1"/>
        <v>1</v>
      </c>
      <c r="M9" s="13">
        <v>0</v>
      </c>
      <c r="N9" s="36">
        <v>1</v>
      </c>
      <c r="O9" s="41">
        <f t="shared" si="3"/>
        <v>2</v>
      </c>
      <c r="P9" s="38">
        <f t="shared" si="4"/>
        <v>1</v>
      </c>
      <c r="Q9" s="45">
        <f t="shared" si="5"/>
        <v>1</v>
      </c>
      <c r="R9" s="124" t="s">
        <v>90</v>
      </c>
    </row>
    <row r="10" spans="1:18" ht="34" customHeight="1">
      <c r="A10" s="208">
        <v>6</v>
      </c>
      <c r="B10" s="13" t="s">
        <v>58</v>
      </c>
      <c r="C10" s="13" t="s">
        <v>58</v>
      </c>
      <c r="D10" s="14">
        <v>43746</v>
      </c>
      <c r="E10" s="17" t="s">
        <v>237</v>
      </c>
      <c r="F10" s="4" t="s">
        <v>237</v>
      </c>
      <c r="G10" s="15" t="s">
        <v>9</v>
      </c>
      <c r="H10" s="15" t="s">
        <v>114</v>
      </c>
      <c r="I10" s="82">
        <f t="shared" si="0"/>
        <v>6</v>
      </c>
      <c r="J10" s="13">
        <v>3</v>
      </c>
      <c r="K10" s="13">
        <v>3</v>
      </c>
      <c r="L10" s="27">
        <f t="shared" si="1"/>
        <v>1</v>
      </c>
      <c r="M10" s="13">
        <v>0</v>
      </c>
      <c r="N10" s="36">
        <v>1</v>
      </c>
      <c r="O10" s="41">
        <f t="shared" si="3"/>
        <v>7</v>
      </c>
      <c r="P10" s="38">
        <f t="shared" si="4"/>
        <v>3</v>
      </c>
      <c r="Q10" s="45">
        <f t="shared" si="5"/>
        <v>4</v>
      </c>
      <c r="R10" s="124" t="s">
        <v>90</v>
      </c>
    </row>
    <row r="11" spans="1:18" ht="32" hidden="1" customHeight="1">
      <c r="A11" s="208">
        <v>7</v>
      </c>
      <c r="B11" s="13" t="s">
        <v>58</v>
      </c>
      <c r="C11" s="13" t="s">
        <v>58</v>
      </c>
      <c r="D11" s="14">
        <v>43746</v>
      </c>
      <c r="E11" s="17" t="s">
        <v>52</v>
      </c>
      <c r="F11" s="7" t="s">
        <v>51</v>
      </c>
      <c r="G11" s="15" t="s">
        <v>7</v>
      </c>
      <c r="H11" s="15" t="s">
        <v>113</v>
      </c>
      <c r="I11" s="82">
        <f t="shared" si="0"/>
        <v>8</v>
      </c>
      <c r="J11" s="13">
        <v>5</v>
      </c>
      <c r="K11" s="13">
        <v>3</v>
      </c>
      <c r="L11" s="27">
        <f t="shared" si="1"/>
        <v>2</v>
      </c>
      <c r="M11" s="13">
        <v>1</v>
      </c>
      <c r="N11" s="36">
        <v>1</v>
      </c>
      <c r="O11" s="41">
        <f t="shared" si="3"/>
        <v>10</v>
      </c>
      <c r="P11" s="38">
        <f t="shared" si="4"/>
        <v>6</v>
      </c>
      <c r="Q11" s="45">
        <f t="shared" si="5"/>
        <v>4</v>
      </c>
      <c r="R11" s="44" t="s">
        <v>90</v>
      </c>
    </row>
    <row r="12" spans="1:18" ht="45" hidden="1" customHeight="1">
      <c r="A12" s="208">
        <v>8</v>
      </c>
      <c r="B12" s="13" t="s">
        <v>58</v>
      </c>
      <c r="C12" s="13" t="s">
        <v>58</v>
      </c>
      <c r="D12" s="14">
        <v>43746</v>
      </c>
      <c r="E12" s="17" t="s">
        <v>50</v>
      </c>
      <c r="F12" s="7" t="s">
        <v>49</v>
      </c>
      <c r="G12" s="15" t="s">
        <v>8</v>
      </c>
      <c r="H12" s="15" t="s">
        <v>115</v>
      </c>
      <c r="I12" s="82">
        <f t="shared" si="0"/>
        <v>12</v>
      </c>
      <c r="J12" s="13">
        <v>1</v>
      </c>
      <c r="K12" s="13">
        <v>11</v>
      </c>
      <c r="L12" s="27">
        <f t="shared" si="1"/>
        <v>3</v>
      </c>
      <c r="M12" s="33">
        <v>2</v>
      </c>
      <c r="N12" s="37">
        <v>1</v>
      </c>
      <c r="O12" s="41">
        <f t="shared" si="3"/>
        <v>15</v>
      </c>
      <c r="P12" s="38">
        <f t="shared" si="4"/>
        <v>3</v>
      </c>
      <c r="Q12" s="45">
        <f t="shared" si="5"/>
        <v>12</v>
      </c>
      <c r="R12" s="44" t="s">
        <v>90</v>
      </c>
    </row>
    <row r="13" spans="1:18" ht="28" hidden="1" customHeight="1">
      <c r="A13" s="208">
        <v>9</v>
      </c>
      <c r="B13" s="13" t="s">
        <v>58</v>
      </c>
      <c r="C13" s="13" t="s">
        <v>58</v>
      </c>
      <c r="D13" s="14">
        <v>43746</v>
      </c>
      <c r="E13" s="17" t="s">
        <v>48</v>
      </c>
      <c r="F13" s="7" t="s">
        <v>47</v>
      </c>
      <c r="G13" s="15" t="s">
        <v>8</v>
      </c>
      <c r="H13" s="15" t="s">
        <v>116</v>
      </c>
      <c r="I13" s="82">
        <f t="shared" si="0"/>
        <v>0</v>
      </c>
      <c r="J13" s="13">
        <v>0</v>
      </c>
      <c r="K13" s="13">
        <v>0</v>
      </c>
      <c r="L13" s="27">
        <f t="shared" ref="L13:L20" si="6">SUM(M13:N13)</f>
        <v>0</v>
      </c>
      <c r="M13" s="33">
        <v>0</v>
      </c>
      <c r="N13" s="37">
        <v>0</v>
      </c>
      <c r="O13" s="41">
        <f t="shared" si="3"/>
        <v>0</v>
      </c>
      <c r="P13" s="38">
        <f t="shared" si="4"/>
        <v>0</v>
      </c>
      <c r="Q13" s="45">
        <f t="shared" si="5"/>
        <v>0</v>
      </c>
      <c r="R13" s="124" t="s">
        <v>95</v>
      </c>
    </row>
    <row r="14" spans="1:18" ht="33" customHeight="1">
      <c r="A14" s="208">
        <v>10</v>
      </c>
      <c r="B14" s="13" t="s">
        <v>58</v>
      </c>
      <c r="C14" s="15" t="s">
        <v>60</v>
      </c>
      <c r="D14" s="14">
        <v>43747</v>
      </c>
      <c r="E14" s="17" t="s">
        <v>237</v>
      </c>
      <c r="F14" s="4" t="s">
        <v>237</v>
      </c>
      <c r="G14" s="15" t="s">
        <v>9</v>
      </c>
      <c r="H14" s="15" t="s">
        <v>22</v>
      </c>
      <c r="I14" s="82">
        <f t="shared" si="0"/>
        <v>12</v>
      </c>
      <c r="J14" s="13">
        <v>2</v>
      </c>
      <c r="K14" s="13">
        <v>10</v>
      </c>
      <c r="L14" s="27">
        <f t="shared" si="6"/>
        <v>2</v>
      </c>
      <c r="M14" s="33">
        <v>0</v>
      </c>
      <c r="N14" s="37">
        <v>2</v>
      </c>
      <c r="O14" s="41">
        <f t="shared" si="3"/>
        <v>14</v>
      </c>
      <c r="P14" s="38">
        <f t="shared" si="4"/>
        <v>2</v>
      </c>
      <c r="Q14" s="45">
        <f t="shared" si="5"/>
        <v>12</v>
      </c>
      <c r="R14" s="124" t="s">
        <v>90</v>
      </c>
    </row>
    <row r="15" spans="1:18" ht="31" hidden="1" customHeight="1">
      <c r="A15" s="208">
        <v>11</v>
      </c>
      <c r="B15" s="13" t="s">
        <v>58</v>
      </c>
      <c r="C15" s="15" t="s">
        <v>60</v>
      </c>
      <c r="D15" s="14">
        <v>43747</v>
      </c>
      <c r="E15" s="17" t="s">
        <v>46</v>
      </c>
      <c r="F15" s="8" t="s">
        <v>45</v>
      </c>
      <c r="G15" s="13" t="s">
        <v>8</v>
      </c>
      <c r="H15" s="13" t="s">
        <v>110</v>
      </c>
      <c r="I15" s="82">
        <f t="shared" si="0"/>
        <v>15</v>
      </c>
      <c r="J15" s="13">
        <v>0</v>
      </c>
      <c r="K15" s="13">
        <v>15</v>
      </c>
      <c r="L15" s="27">
        <f t="shared" si="6"/>
        <v>1</v>
      </c>
      <c r="M15" s="33">
        <v>1</v>
      </c>
      <c r="N15" s="37">
        <v>0</v>
      </c>
      <c r="O15" s="41">
        <f t="shared" si="3"/>
        <v>16</v>
      </c>
      <c r="P15" s="38">
        <f t="shared" si="4"/>
        <v>1</v>
      </c>
      <c r="Q15" s="45">
        <f t="shared" si="5"/>
        <v>15</v>
      </c>
      <c r="R15" s="124" t="s">
        <v>90</v>
      </c>
    </row>
    <row r="16" spans="1:18" ht="40" customHeight="1">
      <c r="A16" s="208">
        <v>12</v>
      </c>
      <c r="B16" s="13" t="s">
        <v>58</v>
      </c>
      <c r="C16" s="13" t="s">
        <v>59</v>
      </c>
      <c r="D16" s="14">
        <v>43748</v>
      </c>
      <c r="E16" s="17" t="s">
        <v>237</v>
      </c>
      <c r="F16" s="4" t="s">
        <v>237</v>
      </c>
      <c r="G16" s="16" t="s">
        <v>9</v>
      </c>
      <c r="H16" s="16" t="s">
        <v>114</v>
      </c>
      <c r="I16" s="82">
        <f t="shared" si="0"/>
        <v>7</v>
      </c>
      <c r="J16" s="13">
        <v>0</v>
      </c>
      <c r="K16" s="13">
        <v>7</v>
      </c>
      <c r="L16" s="27">
        <f t="shared" si="6"/>
        <v>1</v>
      </c>
      <c r="M16" s="33">
        <v>1</v>
      </c>
      <c r="N16" s="37">
        <v>0</v>
      </c>
      <c r="O16" s="41">
        <f t="shared" si="3"/>
        <v>8</v>
      </c>
      <c r="P16" s="38">
        <f t="shared" si="4"/>
        <v>1</v>
      </c>
      <c r="Q16" s="45">
        <f t="shared" si="5"/>
        <v>7</v>
      </c>
      <c r="R16" s="124" t="s">
        <v>90</v>
      </c>
    </row>
    <row r="17" spans="1:18" ht="39" hidden="1" customHeight="1">
      <c r="A17" s="208">
        <v>13</v>
      </c>
      <c r="B17" s="13" t="s">
        <v>58</v>
      </c>
      <c r="C17" s="15" t="s">
        <v>61</v>
      </c>
      <c r="D17" s="14">
        <v>43748</v>
      </c>
      <c r="E17" s="17" t="s">
        <v>44</v>
      </c>
      <c r="F17" s="8" t="s">
        <v>43</v>
      </c>
      <c r="G17" s="13" t="s">
        <v>8</v>
      </c>
      <c r="H17" s="13" t="s">
        <v>115</v>
      </c>
      <c r="I17" s="82">
        <f t="shared" si="0"/>
        <v>10</v>
      </c>
      <c r="J17" s="13">
        <v>0</v>
      </c>
      <c r="K17" s="13">
        <v>10</v>
      </c>
      <c r="L17" s="27">
        <f t="shared" si="6"/>
        <v>1</v>
      </c>
      <c r="M17" s="33">
        <v>0</v>
      </c>
      <c r="N17" s="37">
        <v>1</v>
      </c>
      <c r="O17" s="41">
        <f t="shared" si="3"/>
        <v>11</v>
      </c>
      <c r="P17" s="38">
        <f t="shared" si="4"/>
        <v>0</v>
      </c>
      <c r="Q17" s="45">
        <f t="shared" si="5"/>
        <v>11</v>
      </c>
      <c r="R17" s="124" t="s">
        <v>90</v>
      </c>
    </row>
    <row r="18" spans="1:18" ht="44" customHeight="1">
      <c r="A18" s="208">
        <v>14</v>
      </c>
      <c r="B18" s="13" t="s">
        <v>58</v>
      </c>
      <c r="C18" s="15" t="s">
        <v>61</v>
      </c>
      <c r="D18" s="14">
        <v>43748</v>
      </c>
      <c r="E18" s="17" t="s">
        <v>237</v>
      </c>
      <c r="F18" s="4" t="s">
        <v>237</v>
      </c>
      <c r="G18" s="16" t="s">
        <v>9</v>
      </c>
      <c r="H18" s="17" t="s">
        <v>112</v>
      </c>
      <c r="I18" s="82">
        <f t="shared" si="0"/>
        <v>9</v>
      </c>
      <c r="J18" s="13">
        <v>3</v>
      </c>
      <c r="K18" s="13">
        <v>6</v>
      </c>
      <c r="L18" s="27">
        <f t="shared" si="6"/>
        <v>2</v>
      </c>
      <c r="M18" s="33">
        <v>1</v>
      </c>
      <c r="N18" s="37">
        <v>1</v>
      </c>
      <c r="O18" s="41">
        <f t="shared" si="3"/>
        <v>11</v>
      </c>
      <c r="P18" s="38">
        <f t="shared" si="4"/>
        <v>4</v>
      </c>
      <c r="Q18" s="45">
        <f t="shared" si="5"/>
        <v>7</v>
      </c>
      <c r="R18" s="124" t="s">
        <v>90</v>
      </c>
    </row>
    <row r="19" spans="1:18" ht="38" hidden="1" customHeight="1">
      <c r="A19" s="208">
        <v>15</v>
      </c>
      <c r="B19" s="13" t="s">
        <v>58</v>
      </c>
      <c r="C19" s="15" t="s">
        <v>61</v>
      </c>
      <c r="D19" s="14">
        <v>43748</v>
      </c>
      <c r="E19" s="17" t="s">
        <v>42</v>
      </c>
      <c r="F19" s="8" t="s">
        <v>41</v>
      </c>
      <c r="G19" s="16" t="s">
        <v>7</v>
      </c>
      <c r="H19" s="16" t="s">
        <v>111</v>
      </c>
      <c r="I19" s="82">
        <f t="shared" si="0"/>
        <v>12</v>
      </c>
      <c r="J19" s="13">
        <v>3</v>
      </c>
      <c r="K19" s="13">
        <v>9</v>
      </c>
      <c r="L19" s="27">
        <f t="shared" si="6"/>
        <v>2</v>
      </c>
      <c r="M19" s="33">
        <v>1</v>
      </c>
      <c r="N19" s="37">
        <v>1</v>
      </c>
      <c r="O19" s="41">
        <f t="shared" si="3"/>
        <v>14</v>
      </c>
      <c r="P19" s="38">
        <f t="shared" si="4"/>
        <v>4</v>
      </c>
      <c r="Q19" s="45">
        <f t="shared" si="5"/>
        <v>10</v>
      </c>
      <c r="R19" s="44" t="s">
        <v>90</v>
      </c>
    </row>
    <row r="20" spans="1:18" ht="31" hidden="1" customHeight="1">
      <c r="A20" s="208">
        <v>16</v>
      </c>
      <c r="B20" s="59" t="s">
        <v>58</v>
      </c>
      <c r="C20" s="98" t="s">
        <v>61</v>
      </c>
      <c r="D20" s="64">
        <v>43748</v>
      </c>
      <c r="E20" s="99" t="s">
        <v>40</v>
      </c>
      <c r="F20" s="100" t="s">
        <v>39</v>
      </c>
      <c r="G20" s="60" t="s">
        <v>8</v>
      </c>
      <c r="H20" s="60" t="s">
        <v>110</v>
      </c>
      <c r="I20" s="82">
        <f t="shared" si="0"/>
        <v>3</v>
      </c>
      <c r="J20" s="61">
        <v>0</v>
      </c>
      <c r="K20" s="61">
        <v>3</v>
      </c>
      <c r="L20" s="101">
        <f t="shared" si="6"/>
        <v>1</v>
      </c>
      <c r="M20" s="33">
        <v>1</v>
      </c>
      <c r="N20" s="37">
        <v>0</v>
      </c>
      <c r="O20" s="41">
        <f t="shared" si="3"/>
        <v>4</v>
      </c>
      <c r="P20" s="38">
        <f t="shared" si="4"/>
        <v>1</v>
      </c>
      <c r="Q20" s="45">
        <f t="shared" si="5"/>
        <v>3</v>
      </c>
      <c r="R20" s="44" t="s">
        <v>90</v>
      </c>
    </row>
    <row r="21" spans="1:18" ht="29" hidden="1" customHeight="1" thickBot="1">
      <c r="I21" s="96">
        <f>SUM(I5:I20)</f>
        <v>119</v>
      </c>
      <c r="J21" s="85">
        <f>SUM(J5:J20)</f>
        <v>22</v>
      </c>
      <c r="K21" s="85">
        <f t="shared" ref="K21:O21" si="7">SUM(K5:K20)</f>
        <v>97</v>
      </c>
      <c r="L21" s="35">
        <f>SUM(L5:L20)</f>
        <v>22</v>
      </c>
      <c r="M21" s="47">
        <f>SUM(M5:M20)</f>
        <v>10</v>
      </c>
      <c r="N21" s="47">
        <f t="shared" si="7"/>
        <v>12</v>
      </c>
      <c r="O21" s="86">
        <f t="shared" si="7"/>
        <v>141</v>
      </c>
      <c r="P21" s="88">
        <f>SUM(P5:P20)</f>
        <v>32</v>
      </c>
      <c r="Q21" s="88">
        <f>SUM(Q5:Q20)</f>
        <v>109</v>
      </c>
    </row>
    <row r="22" spans="1:18" ht="17" thickBot="1"/>
    <row r="23" spans="1:18">
      <c r="I23" s="159" t="s">
        <v>102</v>
      </c>
      <c r="J23" s="148" t="s">
        <v>37</v>
      </c>
      <c r="K23" s="149" t="s">
        <v>38</v>
      </c>
      <c r="L23" s="147" t="s">
        <v>97</v>
      </c>
      <c r="M23" s="148" t="s">
        <v>37</v>
      </c>
      <c r="N23" s="150" t="s">
        <v>38</v>
      </c>
      <c r="O23" s="152" t="s">
        <v>94</v>
      </c>
      <c r="P23" s="154" t="s">
        <v>37</v>
      </c>
      <c r="Q23" s="155" t="s">
        <v>38</v>
      </c>
    </row>
    <row r="24" spans="1:18">
      <c r="H24" s="157" t="s">
        <v>8</v>
      </c>
      <c r="I24" s="137">
        <f>J24+K24</f>
        <v>40</v>
      </c>
      <c r="J24" s="126">
        <f>J6+J12+J13+J15+J17+J20</f>
        <v>1</v>
      </c>
      <c r="K24" s="138">
        <f>K6+K12+K13+K15+K17+K20</f>
        <v>39</v>
      </c>
      <c r="L24" s="142">
        <f>SUM(M24:N24)</f>
        <v>7</v>
      </c>
      <c r="M24" s="126">
        <f>M6+M12+M13+M15+M17+M20</f>
        <v>5</v>
      </c>
      <c r="N24" s="145">
        <f>N6+N12+N13+N15+N17+N20</f>
        <v>2</v>
      </c>
      <c r="O24" s="153">
        <f>P24+Q24</f>
        <v>47</v>
      </c>
      <c r="P24" s="136">
        <f>J24+M24</f>
        <v>6</v>
      </c>
      <c r="Q24" s="156">
        <f>K24+N24</f>
        <v>41</v>
      </c>
    </row>
    <row r="25" spans="1:18">
      <c r="H25" s="157" t="s">
        <v>9</v>
      </c>
      <c r="I25" s="137">
        <f t="shared" ref="I25:I26" si="8">J25+K25</f>
        <v>58</v>
      </c>
      <c r="J25" s="126">
        <f>J7+J8+J10+J14+J16+J18</f>
        <v>12</v>
      </c>
      <c r="K25" s="138">
        <f>K7+K8+K10+K14+K16+K18</f>
        <v>46</v>
      </c>
      <c r="L25" s="142">
        <f t="shared" ref="L25:L26" si="9">SUM(M25:N25)</f>
        <v>10</v>
      </c>
      <c r="M25" s="126">
        <f>M7+M8+M10+M14+M16+M18</f>
        <v>3</v>
      </c>
      <c r="N25" s="145">
        <f>N7+N8+N10+N14+N16+N18</f>
        <v>7</v>
      </c>
      <c r="O25" s="153">
        <f t="shared" ref="O25:O26" si="10">P25+Q25</f>
        <v>68</v>
      </c>
      <c r="P25" s="136">
        <f t="shared" ref="P25:P26" si="11">J25+M25</f>
        <v>15</v>
      </c>
      <c r="Q25" s="156">
        <f t="shared" ref="Q25:Q26" si="12">K25+N25</f>
        <v>53</v>
      </c>
    </row>
    <row r="26" spans="1:18">
      <c r="H26" s="157" t="s">
        <v>7</v>
      </c>
      <c r="I26" s="137">
        <f t="shared" si="8"/>
        <v>21</v>
      </c>
      <c r="J26" s="126">
        <f>J5+J9+J11+J19</f>
        <v>9</v>
      </c>
      <c r="K26" s="138">
        <f>K5+K9+K11+K19</f>
        <v>12</v>
      </c>
      <c r="L26" s="142">
        <f t="shared" si="9"/>
        <v>5</v>
      </c>
      <c r="M26" s="126">
        <f>M5+M9+M11+M19</f>
        <v>2</v>
      </c>
      <c r="N26" s="145">
        <f>N5+N9+N11+N19</f>
        <v>3</v>
      </c>
      <c r="O26" s="153">
        <f t="shared" si="10"/>
        <v>26</v>
      </c>
      <c r="P26" s="136">
        <f t="shared" si="11"/>
        <v>11</v>
      </c>
      <c r="Q26" s="156">
        <f t="shared" si="12"/>
        <v>15</v>
      </c>
    </row>
    <row r="27" spans="1:18" ht="17" thickBot="1">
      <c r="I27" s="139">
        <f>SUM(I24:I26)</f>
        <v>119</v>
      </c>
      <c r="J27" s="140">
        <f>SUM(J24:J26)</f>
        <v>22</v>
      </c>
      <c r="K27" s="141">
        <f>SUM(K24:K26)</f>
        <v>97</v>
      </c>
      <c r="L27" s="143">
        <f>SUM(M27:N27)</f>
        <v>22</v>
      </c>
      <c r="M27" s="144">
        <f>SUM(M24:M26)</f>
        <v>10</v>
      </c>
      <c r="N27" s="146">
        <f>SUM(N24:N26)</f>
        <v>12</v>
      </c>
      <c r="O27" s="151">
        <f>SUM(O24:O26)</f>
        <v>141</v>
      </c>
      <c r="P27" s="151">
        <f t="shared" ref="P27" si="13">SUM(P24:P26)</f>
        <v>32</v>
      </c>
      <c r="Q27" s="151">
        <f>SUM(Q24:Q26)</f>
        <v>109</v>
      </c>
    </row>
  </sheetData>
  <autoFilter ref="A4:R21" xr:uid="{4D8302F0-EADD-784A-8D12-BF75A9001B21}">
    <filterColumn colId="6">
      <filters>
        <filter val="EMS"/>
      </filters>
    </filterColumn>
  </autoFilter>
  <mergeCells count="14">
    <mergeCell ref="R2:R4"/>
    <mergeCell ref="I3:K3"/>
    <mergeCell ref="L3:N3"/>
    <mergeCell ref="O3:Q3"/>
    <mergeCell ref="A1:R1"/>
    <mergeCell ref="A2:A4"/>
    <mergeCell ref="B2:B4"/>
    <mergeCell ref="C2:C4"/>
    <mergeCell ref="D2:D4"/>
    <mergeCell ref="E2:E4"/>
    <mergeCell ref="F2:F4"/>
    <mergeCell ref="G2:G4"/>
    <mergeCell ref="H2:H4"/>
    <mergeCell ref="I2:Q2"/>
  </mergeCells>
  <pageMargins left="0.7" right="0.7" top="0.75" bottom="0.75" header="0.3" footer="0.3"/>
  <ignoredErrors>
    <ignoredError sqref="L24:L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34C6E-A39B-2E4F-BC40-91D557D00F6C}">
  <dimension ref="A1:T9"/>
  <sheetViews>
    <sheetView tabSelected="1" zoomScaleNormal="100" workbookViewId="0">
      <selection activeCell="K15" sqref="K15"/>
    </sheetView>
  </sheetViews>
  <sheetFormatPr baseColWidth="10" defaultRowHeight="15"/>
  <cols>
    <col min="1" max="1" width="19.33203125" customWidth="1"/>
    <col min="2" max="2" width="15.33203125" style="22" customWidth="1"/>
    <col min="3" max="3" width="13.6640625" style="22" customWidth="1"/>
    <col min="4" max="4" width="17.6640625" style="22" customWidth="1"/>
    <col min="5" max="5" width="17.5" style="22" customWidth="1"/>
    <col min="6" max="6" width="16.6640625" style="22" customWidth="1"/>
    <col min="7" max="7" width="7" style="22" customWidth="1"/>
    <col min="8" max="8" width="6.1640625" style="22" customWidth="1"/>
    <col min="9" max="9" width="18.5" style="22" customWidth="1"/>
    <col min="10" max="10" width="14.5" style="22" customWidth="1"/>
    <col min="11" max="11" width="14.33203125" style="22" customWidth="1"/>
    <col min="12" max="12" width="15.33203125" style="22" customWidth="1"/>
    <col min="13" max="20" width="10.83203125" style="22"/>
  </cols>
  <sheetData>
    <row r="1" spans="1:20" ht="31" customHeight="1" thickBot="1">
      <c r="A1" s="512" t="s">
        <v>171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</row>
    <row r="2" spans="1:20" ht="30" customHeight="1" thickBot="1">
      <c r="A2" s="515" t="s">
        <v>27</v>
      </c>
      <c r="B2" s="517" t="s">
        <v>121</v>
      </c>
      <c r="C2" s="519" t="s">
        <v>122</v>
      </c>
      <c r="D2" s="513" t="s">
        <v>159</v>
      </c>
      <c r="E2" s="514"/>
      <c r="F2" s="514"/>
      <c r="G2" s="514"/>
      <c r="H2" s="514"/>
      <c r="I2" s="514"/>
      <c r="J2" s="513" t="s">
        <v>144</v>
      </c>
      <c r="K2" s="514"/>
      <c r="L2" s="521"/>
    </row>
    <row r="3" spans="1:20" ht="56" customHeight="1" thickBot="1">
      <c r="A3" s="516"/>
      <c r="B3" s="518"/>
      <c r="C3" s="520"/>
      <c r="D3" s="312" t="s">
        <v>104</v>
      </c>
      <c r="E3" s="332" t="s">
        <v>164</v>
      </c>
      <c r="F3" s="314" t="s">
        <v>176</v>
      </c>
      <c r="G3" s="317" t="s">
        <v>37</v>
      </c>
      <c r="H3" s="318" t="s">
        <v>38</v>
      </c>
      <c r="I3" s="320" t="s">
        <v>127</v>
      </c>
      <c r="J3" s="313" t="s">
        <v>76</v>
      </c>
      <c r="K3" s="315" t="s">
        <v>103</v>
      </c>
      <c r="L3" s="312" t="s">
        <v>78</v>
      </c>
      <c r="T3"/>
    </row>
    <row r="4" spans="1:20" s="162" customFormat="1">
      <c r="A4" s="291" t="s">
        <v>74</v>
      </c>
      <c r="B4" s="292">
        <v>3</v>
      </c>
      <c r="C4" s="294">
        <v>3</v>
      </c>
      <c r="D4" s="299">
        <f>'CDMX Piloto'!D2</f>
        <v>5</v>
      </c>
      <c r="E4" s="292">
        <v>0</v>
      </c>
      <c r="F4" s="294">
        <f>I4-D4-E4</f>
        <v>29</v>
      </c>
      <c r="G4" s="299">
        <f>'CDMX Piloto'!E6</f>
        <v>7</v>
      </c>
      <c r="H4" s="292">
        <f>'CDMX Piloto'!F6</f>
        <v>27</v>
      </c>
      <c r="I4" s="300">
        <f>SUM(G4:H4)</f>
        <v>34</v>
      </c>
      <c r="J4" s="292">
        <f>'CDMX Piloto'!G6</f>
        <v>13</v>
      </c>
      <c r="K4" s="307">
        <f>'CDMX Piloto'!H6</f>
        <v>1</v>
      </c>
      <c r="L4" s="299">
        <v>3</v>
      </c>
    </row>
    <row r="5" spans="1:20" s="162" customFormat="1">
      <c r="A5" s="167" t="s">
        <v>5</v>
      </c>
      <c r="B5" s="161">
        <v>2</v>
      </c>
      <c r="C5" s="295">
        <f>'Puebla Concentrado'!D7</f>
        <v>10</v>
      </c>
      <c r="D5" s="301">
        <f>'Puebla Representación'!C2</f>
        <v>8</v>
      </c>
      <c r="E5" s="161">
        <f>'Puebla Subsistemas EMS'!D9</f>
        <v>11</v>
      </c>
      <c r="F5" s="295">
        <f t="shared" ref="F5:F7" si="0">I5-D5-E5</f>
        <v>117</v>
      </c>
      <c r="G5" s="301">
        <f>'Puebla Concentrado'!F7</f>
        <v>54</v>
      </c>
      <c r="H5" s="161">
        <f>'Puebla Concentrado'!G7</f>
        <v>82</v>
      </c>
      <c r="I5" s="302">
        <f t="shared" ref="I5:I7" si="1">SUM(G5:H5)</f>
        <v>136</v>
      </c>
      <c r="J5" s="161">
        <f>'Puebla Concentrado'!H7</f>
        <v>16</v>
      </c>
      <c r="K5" s="308">
        <f>'Puebla Concentrado'!I7</f>
        <v>10</v>
      </c>
      <c r="L5" s="301">
        <f>'Puebla Concentrado'!J7</f>
        <v>9</v>
      </c>
    </row>
    <row r="6" spans="1:20" s="162" customFormat="1">
      <c r="A6" s="167" t="s">
        <v>58</v>
      </c>
      <c r="B6" s="161">
        <v>2</v>
      </c>
      <c r="C6" s="295">
        <f>'Chihuhua Concentrado'!D7</f>
        <v>14</v>
      </c>
      <c r="D6" s="301">
        <f>'Chihuahua Repesentación'!C2</f>
        <v>9</v>
      </c>
      <c r="E6" s="161">
        <f>'Chihuahua Subsistemas EMS'!D11</f>
        <v>11</v>
      </c>
      <c r="F6" s="295">
        <f t="shared" si="0"/>
        <v>141</v>
      </c>
      <c r="G6" s="301">
        <f>'Chihuhua Concentrado'!F7</f>
        <v>39</v>
      </c>
      <c r="H6" s="161">
        <f>'Chihuhua Concentrado'!G7</f>
        <v>122</v>
      </c>
      <c r="I6" s="302">
        <f t="shared" si="1"/>
        <v>161</v>
      </c>
      <c r="J6" s="161">
        <f>'Chihuhua Concentrado'!H7</f>
        <v>14</v>
      </c>
      <c r="K6" s="308">
        <f>'Chihuhua Concentrado'!I7</f>
        <v>7</v>
      </c>
      <c r="L6" s="301">
        <f>'Chihuhua Concentrado'!J7</f>
        <v>12</v>
      </c>
    </row>
    <row r="7" spans="1:20" s="162" customFormat="1">
      <c r="A7" s="167" t="s">
        <v>99</v>
      </c>
      <c r="B7" s="161">
        <v>4</v>
      </c>
      <c r="C7" s="295">
        <f>'Oaxaca Concentrado '!D8</f>
        <v>10</v>
      </c>
      <c r="D7" s="301">
        <f>'Oaxaca Concentrado '!E3</f>
        <v>8</v>
      </c>
      <c r="E7" s="161">
        <f>'Oaxaca Subsistemas EMS'!D10</f>
        <v>11</v>
      </c>
      <c r="F7" s="295">
        <f t="shared" si="0"/>
        <v>93</v>
      </c>
      <c r="G7" s="301">
        <f>'Oaxaca Concentrado '!F8</f>
        <v>45</v>
      </c>
      <c r="H7" s="161">
        <f>'Oaxaca Concentrado '!G8</f>
        <v>67</v>
      </c>
      <c r="I7" s="302">
        <f t="shared" si="1"/>
        <v>112</v>
      </c>
      <c r="J7" s="161">
        <f>'Oaxaca Concentrado '!I8</f>
        <v>6</v>
      </c>
      <c r="K7" s="308">
        <f>'Oaxaca Concentrado '!I8</f>
        <v>6</v>
      </c>
      <c r="L7" s="301">
        <f>'Oaxaca Concentrado '!J8</f>
        <v>9</v>
      </c>
    </row>
    <row r="8" spans="1:20" s="162" customFormat="1" ht="34" customHeight="1" thickBot="1">
      <c r="A8" s="271" t="s">
        <v>119</v>
      </c>
      <c r="B8" s="272" t="s">
        <v>57</v>
      </c>
      <c r="C8" s="296" t="s">
        <v>57</v>
      </c>
      <c r="D8" s="303" t="s">
        <v>57</v>
      </c>
      <c r="E8" s="304" t="s">
        <v>57</v>
      </c>
      <c r="F8" s="316" t="s">
        <v>57</v>
      </c>
      <c r="G8" s="303">
        <f>'Concentrado Funcionario Central'!D19</f>
        <v>48</v>
      </c>
      <c r="H8" s="304">
        <f>'Concentrado Funcionario Central'!E19</f>
        <v>22</v>
      </c>
      <c r="I8" s="305">
        <f>SUM(G8:H8)</f>
        <v>70</v>
      </c>
      <c r="J8" s="273">
        <v>3</v>
      </c>
      <c r="K8" s="310">
        <v>12</v>
      </c>
      <c r="L8" s="309" t="s">
        <v>57</v>
      </c>
    </row>
    <row r="9" spans="1:20" s="205" customFormat="1" ht="24" customHeight="1" thickBot="1">
      <c r="A9" s="274" t="s">
        <v>94</v>
      </c>
      <c r="B9" s="275">
        <f t="shared" ref="B9:H9" si="2">SUM(B4:B8)</f>
        <v>11</v>
      </c>
      <c r="C9" s="275">
        <f t="shared" si="2"/>
        <v>37</v>
      </c>
      <c r="D9" s="275">
        <f t="shared" si="2"/>
        <v>30</v>
      </c>
      <c r="E9" s="275">
        <f t="shared" si="2"/>
        <v>33</v>
      </c>
      <c r="F9" s="306">
        <f t="shared" si="2"/>
        <v>380</v>
      </c>
      <c r="G9" s="311">
        <f t="shared" si="2"/>
        <v>193</v>
      </c>
      <c r="H9" s="275">
        <f t="shared" si="2"/>
        <v>320</v>
      </c>
      <c r="I9" s="276">
        <f t="shared" ref="I9:K9" si="3">SUM(I4:I8)</f>
        <v>513</v>
      </c>
      <c r="J9" s="275">
        <f t="shared" si="3"/>
        <v>52</v>
      </c>
      <c r="K9" s="276">
        <f t="shared" si="3"/>
        <v>36</v>
      </c>
      <c r="L9" s="311">
        <f>SUM(L4:L8)</f>
        <v>33</v>
      </c>
      <c r="M9" s="204"/>
      <c r="N9" s="204"/>
      <c r="O9" s="204"/>
      <c r="P9" s="204"/>
      <c r="Q9" s="204"/>
      <c r="R9" s="204"/>
      <c r="S9" s="204"/>
    </row>
  </sheetData>
  <mergeCells count="6">
    <mergeCell ref="A1:L1"/>
    <mergeCell ref="D2:I2"/>
    <mergeCell ref="A2:A3"/>
    <mergeCell ref="B2:B3"/>
    <mergeCell ref="C2:C3"/>
    <mergeCell ref="J2:L2"/>
  </mergeCells>
  <pageMargins left="0.7" right="0.7" top="0.75" bottom="0.75" header="0.3" footer="0.3"/>
  <ignoredErrors>
    <ignoredError sqref="I7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7C543-6B1F-264F-A24D-1D0A70BF12AB}">
  <sheetPr>
    <tabColor theme="9" tint="-0.499984740745262"/>
  </sheetPr>
  <dimension ref="A1:K14"/>
  <sheetViews>
    <sheetView zoomScale="171" zoomScaleNormal="171" workbookViewId="0">
      <selection activeCell="E5" sqref="E5:E7"/>
    </sheetView>
  </sheetViews>
  <sheetFormatPr baseColWidth="10" defaultColWidth="10.83203125" defaultRowHeight="16"/>
  <cols>
    <col min="1" max="1" width="12" style="10" customWidth="1"/>
    <col min="2" max="2" width="6" style="9" customWidth="1"/>
    <col min="3" max="3" width="9.33203125" style="9" customWidth="1"/>
    <col min="4" max="5" width="10.83203125" style="1"/>
    <col min="6" max="6" width="7.5" style="1" customWidth="1"/>
    <col min="7" max="7" width="7.33203125" style="1" customWidth="1"/>
    <col min="8" max="16384" width="10.83203125" style="1"/>
  </cols>
  <sheetData>
    <row r="1" spans="1:11" s="3" customFormat="1" ht="26" customHeight="1" thickBot="1">
      <c r="A1" s="607" t="s">
        <v>178</v>
      </c>
      <c r="B1" s="607"/>
      <c r="C1" s="607"/>
      <c r="D1" s="607"/>
      <c r="E1" s="607"/>
      <c r="F1" s="607"/>
      <c r="G1" s="607"/>
      <c r="H1" s="607"/>
      <c r="I1" s="607"/>
      <c r="J1" s="607"/>
      <c r="K1" s="607"/>
    </row>
    <row r="2" spans="1:11" s="9" customFormat="1" ht="45" customHeight="1" thickBot="1">
      <c r="A2" s="425" t="s">
        <v>27</v>
      </c>
      <c r="B2" s="426" t="s">
        <v>2</v>
      </c>
      <c r="C2" s="427" t="s">
        <v>88</v>
      </c>
      <c r="D2" s="428" t="s">
        <v>96</v>
      </c>
      <c r="E2" s="425" t="s">
        <v>184</v>
      </c>
      <c r="F2" s="427" t="s">
        <v>13</v>
      </c>
      <c r="G2" s="429" t="s">
        <v>14</v>
      </c>
      <c r="H2" s="430" t="s">
        <v>76</v>
      </c>
      <c r="I2" s="427" t="s">
        <v>77</v>
      </c>
      <c r="J2" s="427" t="s">
        <v>78</v>
      </c>
      <c r="K2" s="431" t="s">
        <v>79</v>
      </c>
    </row>
    <row r="3" spans="1:11" s="9" customFormat="1">
      <c r="A3" s="604" t="s">
        <v>99</v>
      </c>
      <c r="B3" s="194" t="s">
        <v>35</v>
      </c>
      <c r="C3" s="197" t="s">
        <v>57</v>
      </c>
      <c r="D3" s="193" t="s">
        <v>57</v>
      </c>
      <c r="E3" s="469">
        <f>SUM(F3:G3)</f>
        <v>8</v>
      </c>
      <c r="F3" s="197">
        <v>5</v>
      </c>
      <c r="G3" s="196">
        <f>'Oaxaca Representación'!E3</f>
        <v>3</v>
      </c>
      <c r="H3" s="470" t="s">
        <v>57</v>
      </c>
      <c r="I3" s="197">
        <v>1</v>
      </c>
      <c r="J3" s="197">
        <v>0</v>
      </c>
      <c r="K3" s="196">
        <v>0</v>
      </c>
    </row>
    <row r="4" spans="1:11" s="9" customFormat="1" ht="17" thickBot="1">
      <c r="A4" s="605"/>
      <c r="B4" s="471" t="s">
        <v>36</v>
      </c>
      <c r="C4" s="371" t="s">
        <v>57</v>
      </c>
      <c r="D4" s="472" t="s">
        <v>57</v>
      </c>
      <c r="E4" s="473">
        <f t="shared" ref="E4" si="0">SUM(F4:G4)</f>
        <v>11</v>
      </c>
      <c r="F4" s="371">
        <f>'Oaxaca Subsistemas EMS'!E10</f>
        <v>5</v>
      </c>
      <c r="G4" s="199">
        <f>'Oaxaca Subsistemas EMS'!F10</f>
        <v>6</v>
      </c>
      <c r="H4" s="202" t="s">
        <v>57</v>
      </c>
      <c r="I4" s="371">
        <v>1</v>
      </c>
      <c r="J4" s="371">
        <v>0</v>
      </c>
      <c r="K4" s="199">
        <v>0</v>
      </c>
    </row>
    <row r="5" spans="1:11">
      <c r="A5" s="605"/>
      <c r="B5" s="194" t="s">
        <v>8</v>
      </c>
      <c r="C5" s="475">
        <v>3</v>
      </c>
      <c r="D5" s="476">
        <v>3</v>
      </c>
      <c r="E5" s="469">
        <f>F5+G5</f>
        <v>18</v>
      </c>
      <c r="F5" s="197">
        <f>'Oaxaca Planteles'!P19</f>
        <v>4</v>
      </c>
      <c r="G5" s="196">
        <f>'Oaxaca Planteles'!Q19</f>
        <v>14</v>
      </c>
      <c r="H5" s="470">
        <v>1</v>
      </c>
      <c r="I5" s="197">
        <v>2</v>
      </c>
      <c r="J5" s="197">
        <v>2</v>
      </c>
      <c r="K5" s="196">
        <v>11</v>
      </c>
    </row>
    <row r="6" spans="1:11">
      <c r="A6" s="605"/>
      <c r="B6" s="107" t="s">
        <v>9</v>
      </c>
      <c r="C6" s="16">
        <v>4</v>
      </c>
      <c r="D6" s="158">
        <v>4</v>
      </c>
      <c r="E6" s="413">
        <f>F6+G6</f>
        <v>41</v>
      </c>
      <c r="F6" s="13">
        <f>'Oaxaca Planteles'!P20</f>
        <v>22</v>
      </c>
      <c r="G6" s="45">
        <f>'Oaxaca Planteles'!Q20</f>
        <v>19</v>
      </c>
      <c r="H6" s="38">
        <v>4</v>
      </c>
      <c r="I6" s="13">
        <v>0</v>
      </c>
      <c r="J6" s="13">
        <v>4</v>
      </c>
      <c r="K6" s="45">
        <v>37</v>
      </c>
    </row>
    <row r="7" spans="1:11" ht="17" thickBot="1">
      <c r="A7" s="606"/>
      <c r="B7" s="477" t="s">
        <v>7</v>
      </c>
      <c r="C7" s="369">
        <v>4</v>
      </c>
      <c r="D7" s="478">
        <v>3</v>
      </c>
      <c r="E7" s="473">
        <f>F7+G7</f>
        <v>34</v>
      </c>
      <c r="F7" s="371">
        <f>'Oaxaca Planteles'!P21</f>
        <v>9</v>
      </c>
      <c r="G7" s="199">
        <f>'Oaxaca Planteles'!Q21</f>
        <v>25</v>
      </c>
      <c r="H7" s="202">
        <v>1</v>
      </c>
      <c r="I7" s="371">
        <v>2</v>
      </c>
      <c r="J7" s="371">
        <v>3</v>
      </c>
      <c r="K7" s="199">
        <v>28</v>
      </c>
    </row>
    <row r="8" spans="1:11" ht="20" thickBot="1">
      <c r="D8" s="412">
        <f t="shared" ref="D8:G8" si="1">SUM(D3:D7)</f>
        <v>10</v>
      </c>
      <c r="E8" s="474">
        <f t="shared" si="1"/>
        <v>112</v>
      </c>
      <c r="F8" s="409">
        <f t="shared" si="1"/>
        <v>45</v>
      </c>
      <c r="G8" s="410">
        <f t="shared" si="1"/>
        <v>67</v>
      </c>
      <c r="H8" s="408">
        <f>SUM(H3:H7)</f>
        <v>6</v>
      </c>
      <c r="I8" s="408">
        <f t="shared" ref="I8:K8" si="2">SUM(I3:I7)</f>
        <v>6</v>
      </c>
      <c r="J8" s="408">
        <f t="shared" si="2"/>
        <v>9</v>
      </c>
      <c r="K8" s="408">
        <f t="shared" si="2"/>
        <v>76</v>
      </c>
    </row>
    <row r="9" spans="1:11">
      <c r="A9" s="1"/>
      <c r="B9" s="1"/>
      <c r="C9" s="1"/>
    </row>
    <row r="10" spans="1:11">
      <c r="A10" s="1"/>
      <c r="B10" s="1"/>
      <c r="C10" s="1"/>
    </row>
    <row r="11" spans="1:11">
      <c r="A11" s="1"/>
      <c r="B11" s="1"/>
      <c r="C11" s="1"/>
    </row>
    <row r="12" spans="1:11">
      <c r="A12" s="1"/>
      <c r="B12" s="1"/>
      <c r="C12" s="1"/>
    </row>
    <row r="13" spans="1:11">
      <c r="A13" s="1"/>
      <c r="B13" s="1"/>
      <c r="C13" s="1"/>
    </row>
    <row r="14" spans="1:11">
      <c r="A14" s="1"/>
      <c r="B14" s="1"/>
      <c r="C14" s="1"/>
    </row>
  </sheetData>
  <mergeCells count="2">
    <mergeCell ref="A3:A7"/>
    <mergeCell ref="A1:K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8865C-2A96-A54B-88CD-0FEA3E9219D5}">
  <sheetPr>
    <tabColor theme="9" tint="-0.499984740745262"/>
  </sheetPr>
  <dimension ref="A1:E5"/>
  <sheetViews>
    <sheetView zoomScale="130" zoomScaleNormal="130" workbookViewId="0">
      <selection activeCell="J12" sqref="J12"/>
    </sheetView>
  </sheetViews>
  <sheetFormatPr baseColWidth="10" defaultRowHeight="15"/>
  <cols>
    <col min="3" max="3" width="13" customWidth="1"/>
    <col min="4" max="4" width="8" customWidth="1"/>
    <col min="5" max="5" width="7.5" customWidth="1"/>
  </cols>
  <sheetData>
    <row r="1" spans="1:5" ht="21" customHeight="1">
      <c r="A1" s="609" t="s">
        <v>179</v>
      </c>
      <c r="B1" s="609"/>
      <c r="C1" s="609"/>
      <c r="D1" s="609"/>
      <c r="E1" s="609"/>
    </row>
    <row r="2" spans="1:5" ht="26">
      <c r="A2" s="414" t="s">
        <v>26</v>
      </c>
      <c r="B2" s="414" t="s">
        <v>27</v>
      </c>
      <c r="C2" s="414" t="s">
        <v>180</v>
      </c>
      <c r="D2" s="414" t="s">
        <v>13</v>
      </c>
      <c r="E2" s="415" t="s">
        <v>14</v>
      </c>
    </row>
    <row r="3" spans="1:5">
      <c r="A3" s="24">
        <v>43759</v>
      </c>
      <c r="B3" s="608" t="s">
        <v>99</v>
      </c>
      <c r="C3" s="416">
        <f>SUM(D3:E3)</f>
        <v>7</v>
      </c>
      <c r="D3" s="21">
        <v>4</v>
      </c>
      <c r="E3" s="21">
        <v>3</v>
      </c>
    </row>
    <row r="4" spans="1:5">
      <c r="A4" s="24">
        <v>43762</v>
      </c>
      <c r="B4" s="608"/>
      <c r="C4" s="416">
        <f>SUM(D4:E4)</f>
        <v>1</v>
      </c>
      <c r="D4" s="21">
        <v>1</v>
      </c>
      <c r="E4" s="21">
        <v>0</v>
      </c>
    </row>
    <row r="5" spans="1:5">
      <c r="B5" s="157" t="s">
        <v>175</v>
      </c>
      <c r="C5" s="417">
        <f>C3+C4</f>
        <v>8</v>
      </c>
      <c r="D5" s="418">
        <f t="shared" ref="D5:E5" si="0">D3+D4</f>
        <v>5</v>
      </c>
      <c r="E5" s="418">
        <f t="shared" si="0"/>
        <v>3</v>
      </c>
    </row>
  </sheetData>
  <mergeCells count="2">
    <mergeCell ref="B3:B4"/>
    <mergeCell ref="A1:E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985C0-2A10-0143-AD6A-7A0E1888F6C4}">
  <sheetPr>
    <tabColor theme="9" tint="-0.499984740745262"/>
  </sheetPr>
  <dimension ref="A1:F10"/>
  <sheetViews>
    <sheetView zoomScale="150" zoomScaleNormal="150" workbookViewId="0">
      <selection activeCell="C10" sqref="C10"/>
    </sheetView>
  </sheetViews>
  <sheetFormatPr baseColWidth="10" defaultRowHeight="15"/>
  <cols>
    <col min="1" max="1" width="7.6640625" customWidth="1"/>
    <col min="2" max="2" width="8.83203125" customWidth="1"/>
    <col min="3" max="3" width="63.5" bestFit="1" customWidth="1"/>
    <col min="4" max="4" width="10.83203125" style="22"/>
    <col min="5" max="5" width="7.33203125" style="22" customWidth="1"/>
    <col min="6" max="6" width="8.33203125" style="22" customWidth="1"/>
  </cols>
  <sheetData>
    <row r="1" spans="1:6" ht="23" customHeight="1" thickBot="1">
      <c r="A1" s="609" t="s">
        <v>181</v>
      </c>
      <c r="B1" s="609"/>
      <c r="C1" s="609"/>
      <c r="D1" s="609"/>
      <c r="E1" s="609"/>
      <c r="F1" s="609"/>
    </row>
    <row r="2" spans="1:6" s="9" customFormat="1" ht="26">
      <c r="A2" s="420" t="s">
        <v>26</v>
      </c>
      <c r="B2" s="420" t="s">
        <v>27</v>
      </c>
      <c r="C2" s="421" t="s">
        <v>11</v>
      </c>
      <c r="D2" s="422" t="s">
        <v>12</v>
      </c>
      <c r="E2" s="423" t="s">
        <v>13</v>
      </c>
      <c r="F2" s="424" t="s">
        <v>14</v>
      </c>
    </row>
    <row r="3" spans="1:6">
      <c r="A3" s="24">
        <v>43759</v>
      </c>
      <c r="B3" s="25" t="s">
        <v>99</v>
      </c>
      <c r="C3" s="51" t="s">
        <v>220</v>
      </c>
      <c r="D3" s="26">
        <f t="shared" ref="D3:D4" si="0">SUM(E3:F3)</f>
        <v>1</v>
      </c>
      <c r="E3" s="52">
        <v>0</v>
      </c>
      <c r="F3" s="53">
        <v>1</v>
      </c>
    </row>
    <row r="4" spans="1:6">
      <c r="A4" s="24">
        <v>43759</v>
      </c>
      <c r="B4" s="25" t="s">
        <v>99</v>
      </c>
      <c r="C4" s="51" t="s">
        <v>221</v>
      </c>
      <c r="D4" s="26">
        <f t="shared" si="0"/>
        <v>2</v>
      </c>
      <c r="E4" s="52">
        <v>2</v>
      </c>
      <c r="F4" s="53">
        <v>0</v>
      </c>
    </row>
    <row r="5" spans="1:6" s="9" customFormat="1" ht="16">
      <c r="A5" s="24">
        <v>43759</v>
      </c>
      <c r="B5" s="25" t="s">
        <v>99</v>
      </c>
      <c r="C5" s="51" t="s">
        <v>22</v>
      </c>
      <c r="D5" s="26">
        <f>SUM(E5:F5)</f>
        <v>1</v>
      </c>
      <c r="E5" s="52">
        <v>1</v>
      </c>
      <c r="F5" s="53">
        <v>0</v>
      </c>
    </row>
    <row r="6" spans="1:6">
      <c r="A6" s="24">
        <v>43759</v>
      </c>
      <c r="B6" s="25" t="s">
        <v>99</v>
      </c>
      <c r="C6" s="51" t="s">
        <v>208</v>
      </c>
      <c r="D6" s="26">
        <f t="shared" ref="D6:D9" si="1">SUM(E6:F6)</f>
        <v>3</v>
      </c>
      <c r="E6" s="52">
        <v>0</v>
      </c>
      <c r="F6" s="53">
        <v>3</v>
      </c>
    </row>
    <row r="7" spans="1:6">
      <c r="A7" s="24">
        <v>43759</v>
      </c>
      <c r="B7" s="25" t="s">
        <v>99</v>
      </c>
      <c r="C7" s="51" t="s">
        <v>10</v>
      </c>
      <c r="D7" s="26">
        <f t="shared" si="1"/>
        <v>1</v>
      </c>
      <c r="E7" s="52">
        <v>1</v>
      </c>
      <c r="F7" s="53">
        <v>0</v>
      </c>
    </row>
    <row r="8" spans="1:6" ht="19" customHeight="1">
      <c r="A8" s="24">
        <v>43759</v>
      </c>
      <c r="B8" s="25" t="s">
        <v>99</v>
      </c>
      <c r="C8" s="51" t="s">
        <v>222</v>
      </c>
      <c r="D8" s="26">
        <f t="shared" si="1"/>
        <v>2</v>
      </c>
      <c r="E8" s="52">
        <v>0</v>
      </c>
      <c r="F8" s="53">
        <v>2</v>
      </c>
    </row>
    <row r="9" spans="1:6" ht="16" thickBot="1">
      <c r="A9" s="24">
        <v>43759</v>
      </c>
      <c r="B9" s="25" t="s">
        <v>99</v>
      </c>
      <c r="C9" s="51" t="s">
        <v>223</v>
      </c>
      <c r="D9" s="26">
        <f t="shared" si="1"/>
        <v>1</v>
      </c>
      <c r="E9" s="54">
        <v>1</v>
      </c>
      <c r="F9" s="55">
        <v>0</v>
      </c>
    </row>
    <row r="10" spans="1:6" ht="16" thickBot="1">
      <c r="A10" s="12"/>
      <c r="B10" s="12"/>
      <c r="C10" s="12"/>
      <c r="D10" s="419">
        <f>SUM(D3:D9)</f>
        <v>11</v>
      </c>
      <c r="E10" s="57">
        <f t="shared" ref="E10:F10" si="2">SUM(E3:E9)</f>
        <v>5</v>
      </c>
      <c r="F10" s="58">
        <f t="shared" si="2"/>
        <v>6</v>
      </c>
    </row>
  </sheetData>
  <mergeCells count="1">
    <mergeCell ref="A1:F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15AD8-E6D0-8642-A554-EBC2E4250F5E}">
  <sheetPr>
    <tabColor theme="9" tint="-0.499984740745262"/>
  </sheetPr>
  <dimension ref="A1:R123"/>
  <sheetViews>
    <sheetView topLeftCell="A10" zoomScale="130" zoomScaleNormal="130" workbookViewId="0">
      <selection activeCell="F14" sqref="F14"/>
    </sheetView>
  </sheetViews>
  <sheetFormatPr baseColWidth="10" defaultColWidth="10.83203125" defaultRowHeight="16"/>
  <cols>
    <col min="1" max="1" width="5" style="1" customWidth="1"/>
    <col min="2" max="2" width="10.1640625" style="1" customWidth="1"/>
    <col min="3" max="3" width="17.33203125" style="203" customWidth="1"/>
    <col min="4" max="4" width="8.33203125" style="28" customWidth="1"/>
    <col min="5" max="5" width="10.5" style="1" customWidth="1"/>
    <col min="6" max="6" width="19.1640625" style="12" customWidth="1"/>
    <col min="7" max="7" width="6" style="1" customWidth="1"/>
    <col min="8" max="8" width="13.33203125" style="160" customWidth="1"/>
    <col min="9" max="9" width="10.83203125" style="1"/>
    <col min="10" max="10" width="4.83203125" style="1" customWidth="1"/>
    <col min="11" max="11" width="4.6640625" style="1" customWidth="1"/>
    <col min="12" max="12" width="10.83203125" style="1"/>
    <col min="13" max="13" width="4.33203125" style="1" customWidth="1"/>
    <col min="14" max="14" width="4.6640625" style="1" customWidth="1"/>
    <col min="15" max="15" width="13" style="1" customWidth="1"/>
    <col min="16" max="16" width="8.6640625" style="1" customWidth="1"/>
    <col min="17" max="17" width="8.1640625" style="1" customWidth="1"/>
    <col min="18" max="18" width="20.33203125" style="1" customWidth="1"/>
    <col min="19" max="16384" width="10.83203125" style="1"/>
  </cols>
  <sheetData>
    <row r="1" spans="1:18" s="205" customFormat="1" ht="32" customHeight="1" thickBot="1">
      <c r="A1" s="589" t="s">
        <v>185</v>
      </c>
      <c r="B1" s="589"/>
      <c r="C1" s="589"/>
      <c r="D1" s="589"/>
      <c r="E1" s="589"/>
      <c r="F1" s="589"/>
      <c r="G1" s="589"/>
      <c r="H1" s="589"/>
      <c r="I1" s="589"/>
      <c r="J1" s="589"/>
      <c r="K1" s="589"/>
      <c r="L1" s="589"/>
      <c r="M1" s="589"/>
      <c r="N1" s="589"/>
      <c r="O1" s="589"/>
      <c r="P1" s="589"/>
      <c r="Q1" s="589"/>
      <c r="R1" s="589"/>
    </row>
    <row r="2" spans="1:18" s="6" customFormat="1" thickBot="1">
      <c r="A2" s="590" t="s">
        <v>28</v>
      </c>
      <c r="B2" s="593" t="s">
        <v>27</v>
      </c>
      <c r="C2" s="593" t="s">
        <v>3</v>
      </c>
      <c r="D2" s="596" t="s">
        <v>26</v>
      </c>
      <c r="E2" s="596" t="s">
        <v>0</v>
      </c>
      <c r="F2" s="596" t="s">
        <v>183</v>
      </c>
      <c r="G2" s="596" t="s">
        <v>2</v>
      </c>
      <c r="H2" s="599" t="s">
        <v>106</v>
      </c>
      <c r="I2" s="602" t="s">
        <v>140</v>
      </c>
      <c r="J2" s="602"/>
      <c r="K2" s="602"/>
      <c r="L2" s="602"/>
      <c r="M2" s="602"/>
      <c r="N2" s="602"/>
      <c r="O2" s="602"/>
      <c r="P2" s="602"/>
      <c r="Q2" s="603"/>
      <c r="R2" s="583" t="s">
        <v>81</v>
      </c>
    </row>
    <row r="3" spans="1:18" s="6" customFormat="1" thickBot="1">
      <c r="A3" s="591"/>
      <c r="B3" s="594"/>
      <c r="C3" s="594"/>
      <c r="D3" s="597"/>
      <c r="E3" s="597"/>
      <c r="F3" s="597"/>
      <c r="G3" s="597"/>
      <c r="H3" s="600"/>
      <c r="I3" s="586" t="s">
        <v>98</v>
      </c>
      <c r="J3" s="586"/>
      <c r="K3" s="587"/>
      <c r="L3" s="588" t="s">
        <v>137</v>
      </c>
      <c r="M3" s="586"/>
      <c r="N3" s="587"/>
      <c r="O3" s="588" t="s">
        <v>138</v>
      </c>
      <c r="P3" s="586"/>
      <c r="Q3" s="587"/>
      <c r="R3" s="584"/>
    </row>
    <row r="4" spans="1:18" s="123" customFormat="1" ht="49" thickBot="1">
      <c r="A4" s="592"/>
      <c r="B4" s="595"/>
      <c r="C4" s="595"/>
      <c r="D4" s="598"/>
      <c r="E4" s="598"/>
      <c r="F4" s="598"/>
      <c r="G4" s="598"/>
      <c r="H4" s="601"/>
      <c r="I4" s="297" t="s">
        <v>29</v>
      </c>
      <c r="J4" s="293" t="s">
        <v>37</v>
      </c>
      <c r="K4" s="433" t="s">
        <v>38</v>
      </c>
      <c r="L4" s="298" t="s">
        <v>186</v>
      </c>
      <c r="M4" s="293" t="s">
        <v>37</v>
      </c>
      <c r="N4" s="433" t="s">
        <v>38</v>
      </c>
      <c r="O4" s="434" t="s">
        <v>31</v>
      </c>
      <c r="P4" s="435" t="s">
        <v>32</v>
      </c>
      <c r="Q4" s="319" t="s">
        <v>33</v>
      </c>
      <c r="R4" s="585"/>
    </row>
    <row r="5" spans="1:18" s="6" customFormat="1" ht="32">
      <c r="A5" s="16">
        <v>1</v>
      </c>
      <c r="B5" s="375" t="s">
        <v>99</v>
      </c>
      <c r="C5" s="436" t="s">
        <v>99</v>
      </c>
      <c r="D5" s="64">
        <v>43759</v>
      </c>
      <c r="E5" s="437" t="s">
        <v>237</v>
      </c>
      <c r="F5" s="363" t="s">
        <v>237</v>
      </c>
      <c r="G5" s="59" t="s">
        <v>8</v>
      </c>
      <c r="H5" s="438" t="s">
        <v>108</v>
      </c>
      <c r="I5" s="376">
        <f>SUM(J5:K5)</f>
        <v>0</v>
      </c>
      <c r="J5" s="59">
        <v>0</v>
      </c>
      <c r="K5" s="59">
        <v>0</v>
      </c>
      <c r="L5" s="377">
        <f>SUM(M5:N5)</f>
        <v>3</v>
      </c>
      <c r="M5" s="59">
        <v>1</v>
      </c>
      <c r="N5" s="186">
        <v>2</v>
      </c>
      <c r="O5" s="439">
        <f>SUM(P5:Q5)</f>
        <v>3</v>
      </c>
      <c r="P5" s="191">
        <f>J5+M5</f>
        <v>1</v>
      </c>
      <c r="Q5" s="190">
        <f>N5+K5</f>
        <v>2</v>
      </c>
      <c r="R5" s="358" t="s">
        <v>182</v>
      </c>
    </row>
    <row r="6" spans="1:18" s="6" customFormat="1" ht="32">
      <c r="A6" s="16">
        <v>2</v>
      </c>
      <c r="B6" s="354" t="s">
        <v>99</v>
      </c>
      <c r="C6" s="66" t="s">
        <v>124</v>
      </c>
      <c r="D6" s="14">
        <v>43759</v>
      </c>
      <c r="E6" s="437" t="s">
        <v>237</v>
      </c>
      <c r="F6" s="363" t="s">
        <v>237</v>
      </c>
      <c r="G6" s="13" t="s">
        <v>7</v>
      </c>
      <c r="H6" s="43" t="s">
        <v>109</v>
      </c>
      <c r="I6" s="82">
        <f t="shared" ref="I6:I15" si="0">SUM(J6:K6)</f>
        <v>10</v>
      </c>
      <c r="J6" s="13">
        <v>4</v>
      </c>
      <c r="K6" s="13">
        <v>6</v>
      </c>
      <c r="L6" s="27">
        <f t="shared" ref="L6:L15" si="1">SUM(M6:N6)</f>
        <v>1</v>
      </c>
      <c r="M6" s="13">
        <v>0</v>
      </c>
      <c r="N6" s="36">
        <v>1</v>
      </c>
      <c r="O6" s="352">
        <f t="shared" ref="O6:O15" si="2">SUM(P6:Q6)</f>
        <v>11</v>
      </c>
      <c r="P6" s="38">
        <f t="shared" ref="P6:P15" si="3">J6+M6</f>
        <v>4</v>
      </c>
      <c r="Q6" s="45">
        <f t="shared" ref="Q6:Q15" si="4">N6+K6</f>
        <v>7</v>
      </c>
      <c r="R6" s="351" t="s">
        <v>90</v>
      </c>
    </row>
    <row r="7" spans="1:18" s="6" customFormat="1" ht="32">
      <c r="A7" s="16">
        <v>3</v>
      </c>
      <c r="B7" s="354" t="s">
        <v>99</v>
      </c>
      <c r="C7" s="66" t="s">
        <v>123</v>
      </c>
      <c r="D7" s="14">
        <v>43759</v>
      </c>
      <c r="E7" s="437" t="s">
        <v>237</v>
      </c>
      <c r="F7" s="363" t="s">
        <v>237</v>
      </c>
      <c r="G7" s="15" t="s">
        <v>9</v>
      </c>
      <c r="H7" s="43" t="s">
        <v>208</v>
      </c>
      <c r="I7" s="82">
        <f t="shared" si="0"/>
        <v>7</v>
      </c>
      <c r="J7" s="13">
        <v>2</v>
      </c>
      <c r="K7" s="13">
        <v>5</v>
      </c>
      <c r="L7" s="27">
        <f t="shared" si="1"/>
        <v>1</v>
      </c>
      <c r="M7" s="13">
        <v>1</v>
      </c>
      <c r="N7" s="36">
        <v>0</v>
      </c>
      <c r="O7" s="352">
        <f t="shared" si="2"/>
        <v>8</v>
      </c>
      <c r="P7" s="38">
        <f t="shared" si="3"/>
        <v>3</v>
      </c>
      <c r="Q7" s="45">
        <f t="shared" si="4"/>
        <v>5</v>
      </c>
      <c r="R7" s="351" t="s">
        <v>90</v>
      </c>
    </row>
    <row r="8" spans="1:18" s="6" customFormat="1" ht="22" customHeight="1">
      <c r="A8" s="16">
        <v>4</v>
      </c>
      <c r="B8" s="354" t="s">
        <v>99</v>
      </c>
      <c r="C8" s="66" t="s">
        <v>123</v>
      </c>
      <c r="D8" s="14">
        <v>43760</v>
      </c>
      <c r="E8" s="437" t="s">
        <v>237</v>
      </c>
      <c r="F8" s="363" t="s">
        <v>237</v>
      </c>
      <c r="G8" s="15" t="s">
        <v>7</v>
      </c>
      <c r="H8" s="43" t="s">
        <v>107</v>
      </c>
      <c r="I8" s="82">
        <f t="shared" si="0"/>
        <v>0</v>
      </c>
      <c r="J8" s="13">
        <v>0</v>
      </c>
      <c r="K8" s="13">
        <v>0</v>
      </c>
      <c r="L8" s="27">
        <f t="shared" si="1"/>
        <v>0</v>
      </c>
      <c r="M8" s="13">
        <v>0</v>
      </c>
      <c r="N8" s="36">
        <v>0</v>
      </c>
      <c r="O8" s="352">
        <f t="shared" si="2"/>
        <v>0</v>
      </c>
      <c r="P8" s="38">
        <f t="shared" si="3"/>
        <v>0</v>
      </c>
      <c r="Q8" s="45">
        <f t="shared" si="4"/>
        <v>0</v>
      </c>
      <c r="R8" s="351" t="s">
        <v>100</v>
      </c>
    </row>
    <row r="9" spans="1:18" s="6" customFormat="1" ht="24" customHeight="1">
      <c r="A9" s="16">
        <v>5</v>
      </c>
      <c r="B9" s="354" t="s">
        <v>99</v>
      </c>
      <c r="C9" s="66" t="s">
        <v>123</v>
      </c>
      <c r="D9" s="14">
        <v>43760</v>
      </c>
      <c r="E9" s="437" t="s">
        <v>237</v>
      </c>
      <c r="F9" s="363" t="s">
        <v>237</v>
      </c>
      <c r="G9" s="13" t="s">
        <v>8</v>
      </c>
      <c r="H9" s="43" t="s">
        <v>110</v>
      </c>
      <c r="I9" s="82">
        <f t="shared" si="0"/>
        <v>4</v>
      </c>
      <c r="J9" s="13">
        <v>1</v>
      </c>
      <c r="K9" s="13">
        <v>3</v>
      </c>
      <c r="L9" s="27">
        <f t="shared" si="1"/>
        <v>1</v>
      </c>
      <c r="M9" s="13">
        <v>1</v>
      </c>
      <c r="N9" s="36">
        <v>0</v>
      </c>
      <c r="O9" s="352">
        <f t="shared" si="2"/>
        <v>5</v>
      </c>
      <c r="P9" s="38">
        <f t="shared" si="3"/>
        <v>2</v>
      </c>
      <c r="Q9" s="45">
        <f t="shared" si="4"/>
        <v>3</v>
      </c>
      <c r="R9" s="351" t="s">
        <v>90</v>
      </c>
    </row>
    <row r="10" spans="1:18" s="6" customFormat="1" ht="32">
      <c r="A10" s="16">
        <v>6</v>
      </c>
      <c r="B10" s="354" t="s">
        <v>99</v>
      </c>
      <c r="C10" s="66" t="s">
        <v>123</v>
      </c>
      <c r="D10" s="14">
        <v>43760</v>
      </c>
      <c r="E10" s="437" t="s">
        <v>237</v>
      </c>
      <c r="F10" s="363" t="s">
        <v>237</v>
      </c>
      <c r="G10" s="13" t="s">
        <v>9</v>
      </c>
      <c r="H10" s="43" t="s">
        <v>224</v>
      </c>
      <c r="I10" s="82">
        <f t="shared" si="0"/>
        <v>10</v>
      </c>
      <c r="J10" s="13">
        <v>4</v>
      </c>
      <c r="K10" s="13">
        <v>6</v>
      </c>
      <c r="L10" s="27">
        <f t="shared" si="1"/>
        <v>1</v>
      </c>
      <c r="M10" s="13">
        <v>1</v>
      </c>
      <c r="N10" s="36">
        <v>0</v>
      </c>
      <c r="O10" s="352">
        <f t="shared" si="2"/>
        <v>11</v>
      </c>
      <c r="P10" s="38">
        <f t="shared" si="3"/>
        <v>5</v>
      </c>
      <c r="Q10" s="45">
        <f t="shared" si="4"/>
        <v>6</v>
      </c>
      <c r="R10" s="351" t="s">
        <v>90</v>
      </c>
    </row>
    <row r="11" spans="1:18" s="6" customFormat="1" ht="32">
      <c r="A11" s="16">
        <v>7</v>
      </c>
      <c r="B11" s="354" t="s">
        <v>99</v>
      </c>
      <c r="C11" s="66" t="s">
        <v>123</v>
      </c>
      <c r="D11" s="14">
        <v>43760</v>
      </c>
      <c r="E11" s="437" t="s">
        <v>237</v>
      </c>
      <c r="F11" s="363" t="s">
        <v>237</v>
      </c>
      <c r="G11" s="15" t="s">
        <v>9</v>
      </c>
      <c r="H11" s="43" t="s">
        <v>208</v>
      </c>
      <c r="I11" s="82">
        <f t="shared" si="0"/>
        <v>7</v>
      </c>
      <c r="J11" s="13">
        <v>4</v>
      </c>
      <c r="K11" s="13">
        <v>3</v>
      </c>
      <c r="L11" s="27">
        <f t="shared" si="1"/>
        <v>1</v>
      </c>
      <c r="M11" s="13">
        <v>1</v>
      </c>
      <c r="N11" s="36">
        <v>0</v>
      </c>
      <c r="O11" s="352">
        <f t="shared" si="2"/>
        <v>8</v>
      </c>
      <c r="P11" s="38">
        <f t="shared" si="3"/>
        <v>5</v>
      </c>
      <c r="Q11" s="45">
        <f t="shared" si="4"/>
        <v>3</v>
      </c>
      <c r="R11" s="351" t="s">
        <v>90</v>
      </c>
    </row>
    <row r="12" spans="1:18" s="6" customFormat="1" ht="32">
      <c r="A12" s="16">
        <v>8</v>
      </c>
      <c r="B12" s="354" t="s">
        <v>99</v>
      </c>
      <c r="C12" s="66" t="s">
        <v>125</v>
      </c>
      <c r="D12" s="14">
        <v>43761</v>
      </c>
      <c r="E12" s="437" t="s">
        <v>237</v>
      </c>
      <c r="F12" s="363" t="s">
        <v>237</v>
      </c>
      <c r="G12" s="16" t="s">
        <v>7</v>
      </c>
      <c r="H12" s="43" t="s">
        <v>109</v>
      </c>
      <c r="I12" s="82">
        <f t="shared" si="0"/>
        <v>11</v>
      </c>
      <c r="J12" s="13">
        <v>2</v>
      </c>
      <c r="K12" s="13">
        <v>9</v>
      </c>
      <c r="L12" s="27">
        <f t="shared" si="1"/>
        <v>3</v>
      </c>
      <c r="M12" s="13">
        <v>1</v>
      </c>
      <c r="N12" s="36">
        <v>2</v>
      </c>
      <c r="O12" s="352">
        <f t="shared" si="2"/>
        <v>14</v>
      </c>
      <c r="P12" s="38">
        <f t="shared" si="3"/>
        <v>3</v>
      </c>
      <c r="Q12" s="45">
        <f t="shared" si="4"/>
        <v>11</v>
      </c>
      <c r="R12" s="351" t="s">
        <v>90</v>
      </c>
    </row>
    <row r="13" spans="1:18" s="6" customFormat="1" ht="32">
      <c r="A13" s="16">
        <v>9</v>
      </c>
      <c r="B13" s="354" t="s">
        <v>99</v>
      </c>
      <c r="C13" s="66" t="s">
        <v>125</v>
      </c>
      <c r="D13" s="14">
        <v>43761</v>
      </c>
      <c r="E13" s="437" t="s">
        <v>237</v>
      </c>
      <c r="F13" s="363" t="s">
        <v>237</v>
      </c>
      <c r="G13" s="17" t="s">
        <v>8</v>
      </c>
      <c r="H13" s="411" t="s">
        <v>108</v>
      </c>
      <c r="I13" s="82">
        <f t="shared" si="0"/>
        <v>7</v>
      </c>
      <c r="J13" s="13">
        <v>0</v>
      </c>
      <c r="K13" s="13">
        <v>7</v>
      </c>
      <c r="L13" s="27">
        <f t="shared" si="1"/>
        <v>3</v>
      </c>
      <c r="M13" s="13">
        <v>1</v>
      </c>
      <c r="N13" s="36">
        <v>2</v>
      </c>
      <c r="O13" s="352">
        <f t="shared" si="2"/>
        <v>10</v>
      </c>
      <c r="P13" s="38">
        <f t="shared" si="3"/>
        <v>1</v>
      </c>
      <c r="Q13" s="45">
        <f t="shared" si="4"/>
        <v>9</v>
      </c>
      <c r="R13" s="351" t="s">
        <v>90</v>
      </c>
    </row>
    <row r="14" spans="1:18" s="6" customFormat="1" ht="32">
      <c r="A14" s="16">
        <v>10</v>
      </c>
      <c r="B14" s="354" t="s">
        <v>99</v>
      </c>
      <c r="C14" s="66" t="s">
        <v>99</v>
      </c>
      <c r="D14" s="14">
        <v>43762</v>
      </c>
      <c r="E14" s="437" t="s">
        <v>237</v>
      </c>
      <c r="F14" s="363" t="s">
        <v>237</v>
      </c>
      <c r="G14" s="17" t="s">
        <v>7</v>
      </c>
      <c r="H14" s="411" t="s">
        <v>111</v>
      </c>
      <c r="I14" s="82">
        <f t="shared" si="0"/>
        <v>7</v>
      </c>
      <c r="J14" s="33">
        <v>2</v>
      </c>
      <c r="K14" s="33">
        <v>5</v>
      </c>
      <c r="L14" s="27">
        <f t="shared" si="1"/>
        <v>2</v>
      </c>
      <c r="M14" s="13">
        <v>0</v>
      </c>
      <c r="N14" s="36">
        <v>2</v>
      </c>
      <c r="O14" s="352">
        <f t="shared" si="2"/>
        <v>9</v>
      </c>
      <c r="P14" s="38">
        <f t="shared" si="3"/>
        <v>2</v>
      </c>
      <c r="Q14" s="45">
        <f t="shared" si="4"/>
        <v>7</v>
      </c>
      <c r="R14" s="351" t="s">
        <v>90</v>
      </c>
    </row>
    <row r="15" spans="1:18" s="6" customFormat="1" ht="49" thickBot="1">
      <c r="A15" s="16">
        <v>11</v>
      </c>
      <c r="B15" s="354" t="s">
        <v>99</v>
      </c>
      <c r="C15" s="66" t="s">
        <v>99</v>
      </c>
      <c r="D15" s="14">
        <v>43762</v>
      </c>
      <c r="E15" s="437" t="s">
        <v>237</v>
      </c>
      <c r="F15" s="363" t="s">
        <v>237</v>
      </c>
      <c r="G15" s="16" t="s">
        <v>9</v>
      </c>
      <c r="H15" s="43" t="s">
        <v>212</v>
      </c>
      <c r="I15" s="82">
        <f t="shared" si="0"/>
        <v>13</v>
      </c>
      <c r="J15" s="33">
        <v>9</v>
      </c>
      <c r="K15" s="33">
        <v>4</v>
      </c>
      <c r="L15" s="27">
        <f t="shared" si="1"/>
        <v>1</v>
      </c>
      <c r="M15" s="13">
        <v>0</v>
      </c>
      <c r="N15" s="36">
        <v>1</v>
      </c>
      <c r="O15" s="440">
        <f t="shared" si="2"/>
        <v>14</v>
      </c>
      <c r="P15" s="202">
        <f t="shared" si="3"/>
        <v>9</v>
      </c>
      <c r="Q15" s="199">
        <f t="shared" si="4"/>
        <v>5</v>
      </c>
      <c r="R15" s="351" t="s">
        <v>90</v>
      </c>
    </row>
    <row r="16" spans="1:18" s="6" customFormat="1" thickBot="1">
      <c r="C16" s="441"/>
      <c r="D16" s="65"/>
      <c r="E16" s="65"/>
      <c r="F16" s="65"/>
      <c r="H16" s="432"/>
      <c r="I16" s="442">
        <f>SUM(I5:I15)</f>
        <v>76</v>
      </c>
      <c r="J16" s="443">
        <f t="shared" ref="J16:Q16" si="5">SUM(J5:J15)</f>
        <v>28</v>
      </c>
      <c r="K16" s="443">
        <f t="shared" si="5"/>
        <v>48</v>
      </c>
      <c r="L16" s="444">
        <f t="shared" si="5"/>
        <v>17</v>
      </c>
      <c r="M16" s="445">
        <f t="shared" si="5"/>
        <v>7</v>
      </c>
      <c r="N16" s="446">
        <f t="shared" si="5"/>
        <v>10</v>
      </c>
      <c r="O16" s="447">
        <f t="shared" si="5"/>
        <v>93</v>
      </c>
      <c r="P16" s="448">
        <f t="shared" si="5"/>
        <v>35</v>
      </c>
      <c r="Q16" s="449">
        <f t="shared" si="5"/>
        <v>58</v>
      </c>
    </row>
    <row r="17" spans="3:17" s="6" customFormat="1" thickBot="1">
      <c r="C17" s="441"/>
      <c r="D17" s="65"/>
      <c r="H17" s="432"/>
    </row>
    <row r="18" spans="3:17" s="6" customFormat="1" ht="15">
      <c r="C18" s="441"/>
      <c r="D18" s="65"/>
      <c r="E18" s="65"/>
      <c r="F18" s="65"/>
      <c r="G18" s="65"/>
      <c r="H18" s="432"/>
      <c r="I18" s="450" t="s">
        <v>98</v>
      </c>
      <c r="J18" s="197" t="s">
        <v>37</v>
      </c>
      <c r="K18" s="196" t="s">
        <v>38</v>
      </c>
      <c r="L18" s="194" t="s">
        <v>136</v>
      </c>
      <c r="M18" s="197" t="s">
        <v>37</v>
      </c>
      <c r="N18" s="193" t="s">
        <v>38</v>
      </c>
      <c r="O18" s="458" t="s">
        <v>175</v>
      </c>
      <c r="P18" s="459" t="s">
        <v>37</v>
      </c>
      <c r="Q18" s="460" t="s">
        <v>38</v>
      </c>
    </row>
    <row r="19" spans="3:17" s="6" customFormat="1" ht="15">
      <c r="C19" s="441"/>
      <c r="D19" s="65"/>
      <c r="E19" s="65"/>
      <c r="F19" s="65"/>
      <c r="G19" s="6" t="s">
        <v>8</v>
      </c>
      <c r="H19" s="432"/>
      <c r="I19" s="451">
        <f>J19+K19</f>
        <v>11</v>
      </c>
      <c r="J19" s="13">
        <f>J13+J9+J5</f>
        <v>1</v>
      </c>
      <c r="K19" s="45">
        <f>K5+K9+K13</f>
        <v>10</v>
      </c>
      <c r="L19" s="451">
        <f>SUM(M19:N19)</f>
        <v>7</v>
      </c>
      <c r="M19" s="13">
        <f>M5+M9+M13</f>
        <v>3</v>
      </c>
      <c r="N19" s="36">
        <f>N5+N9+N13</f>
        <v>4</v>
      </c>
      <c r="O19" s="461">
        <f>P19+Q19</f>
        <v>18</v>
      </c>
      <c r="P19" s="452">
        <f>J19+M19</f>
        <v>4</v>
      </c>
      <c r="Q19" s="462">
        <f>K19+N19</f>
        <v>14</v>
      </c>
    </row>
    <row r="20" spans="3:17" s="6" customFormat="1" ht="15">
      <c r="C20" s="441"/>
      <c r="D20" s="65"/>
      <c r="E20" s="65"/>
      <c r="F20" s="65"/>
      <c r="G20" s="6" t="s">
        <v>9</v>
      </c>
      <c r="H20" s="432"/>
      <c r="I20" s="451">
        <f t="shared" ref="I20:I21" si="6">J20+K20</f>
        <v>37</v>
      </c>
      <c r="J20" s="13">
        <f>J7+J10+J11+J15</f>
        <v>19</v>
      </c>
      <c r="K20" s="45">
        <f>K7+K10+K11+K15</f>
        <v>18</v>
      </c>
      <c r="L20" s="451">
        <f t="shared" ref="L20:L21" si="7">SUM(M20:N20)</f>
        <v>4</v>
      </c>
      <c r="M20" s="13">
        <f>M7+M10+M11+M15</f>
        <v>3</v>
      </c>
      <c r="N20" s="36">
        <f>N7+N10+N11+N15</f>
        <v>1</v>
      </c>
      <c r="O20" s="461">
        <f t="shared" ref="O20:O22" si="8">P20+Q20</f>
        <v>41</v>
      </c>
      <c r="P20" s="452">
        <f t="shared" ref="P20:P21" si="9">J20+M20</f>
        <v>22</v>
      </c>
      <c r="Q20" s="462">
        <f>K20+N20</f>
        <v>19</v>
      </c>
    </row>
    <row r="21" spans="3:17" s="6" customFormat="1" thickBot="1">
      <c r="C21" s="441"/>
      <c r="D21" s="65"/>
      <c r="E21" s="65"/>
      <c r="F21" s="65"/>
      <c r="G21" s="6" t="s">
        <v>7</v>
      </c>
      <c r="H21" s="432"/>
      <c r="I21" s="453">
        <f t="shared" si="6"/>
        <v>28</v>
      </c>
      <c r="J21" s="33">
        <f>J6+J8+J12+J14</f>
        <v>8</v>
      </c>
      <c r="K21" s="46">
        <f>K6+K8+K12+K14</f>
        <v>20</v>
      </c>
      <c r="L21" s="453">
        <f t="shared" si="7"/>
        <v>6</v>
      </c>
      <c r="M21" s="33">
        <f>M6+M8+M12+M14</f>
        <v>1</v>
      </c>
      <c r="N21" s="37">
        <f>N6+N8+N12+N14</f>
        <v>5</v>
      </c>
      <c r="O21" s="463">
        <f t="shared" si="8"/>
        <v>34</v>
      </c>
      <c r="P21" s="464">
        <f t="shared" si="9"/>
        <v>9</v>
      </c>
      <c r="Q21" s="465">
        <f>K21+N21</f>
        <v>25</v>
      </c>
    </row>
    <row r="22" spans="3:17" s="6" customFormat="1" thickBot="1">
      <c r="C22" s="441"/>
      <c r="D22" s="65"/>
      <c r="E22" s="65"/>
      <c r="F22" s="65"/>
      <c r="H22" s="432"/>
      <c r="I22" s="454">
        <f>SUM(I19:I21)</f>
        <v>76</v>
      </c>
      <c r="J22" s="455">
        <f>SUM(J19:J21)</f>
        <v>28</v>
      </c>
      <c r="K22" s="456">
        <f>SUM(K19:K21)</f>
        <v>48</v>
      </c>
      <c r="L22" s="454">
        <f>SUM(L19:L21)</f>
        <v>17</v>
      </c>
      <c r="M22" s="455">
        <f t="shared" ref="M22:N22" si="10">SUM(M19:M21)</f>
        <v>7</v>
      </c>
      <c r="N22" s="457">
        <f t="shared" si="10"/>
        <v>10</v>
      </c>
      <c r="O22" s="466">
        <f t="shared" si="8"/>
        <v>93</v>
      </c>
      <c r="P22" s="467">
        <f>SUM(P19:P21)</f>
        <v>35</v>
      </c>
      <c r="Q22" s="468">
        <f>SUM(Q19:Q21)</f>
        <v>58</v>
      </c>
    </row>
    <row r="23" spans="3:17" s="6" customFormat="1" ht="15">
      <c r="C23" s="441"/>
      <c r="D23" s="65"/>
      <c r="H23" s="432"/>
    </row>
    <row r="24" spans="3:17" s="6" customFormat="1" ht="15">
      <c r="C24" s="441"/>
      <c r="D24" s="65"/>
      <c r="H24" s="432"/>
    </row>
    <row r="25" spans="3:17" s="6" customFormat="1" ht="15">
      <c r="C25" s="441"/>
      <c r="D25" s="65"/>
      <c r="H25" s="432"/>
    </row>
    <row r="26" spans="3:17" s="6" customFormat="1" ht="15">
      <c r="C26" s="441"/>
      <c r="D26" s="65"/>
      <c r="H26" s="432"/>
    </row>
    <row r="27" spans="3:17" s="6" customFormat="1" ht="15">
      <c r="C27" s="441"/>
      <c r="D27" s="65"/>
      <c r="H27" s="432"/>
    </row>
    <row r="28" spans="3:17" s="6" customFormat="1" ht="15">
      <c r="C28" s="441"/>
      <c r="D28" s="65"/>
      <c r="H28" s="432"/>
    </row>
    <row r="29" spans="3:17" s="6" customFormat="1" ht="15">
      <c r="C29" s="441"/>
      <c r="D29" s="65"/>
      <c r="H29" s="432"/>
    </row>
    <row r="30" spans="3:17" s="6" customFormat="1" ht="15">
      <c r="C30" s="441"/>
      <c r="D30" s="65"/>
      <c r="H30" s="432"/>
    </row>
    <row r="31" spans="3:17" s="6" customFormat="1" ht="15">
      <c r="C31" s="441"/>
      <c r="D31" s="65"/>
      <c r="H31" s="432"/>
    </row>
    <row r="32" spans="3:17" s="6" customFormat="1" ht="15">
      <c r="C32" s="441"/>
      <c r="D32" s="65"/>
      <c r="H32" s="432"/>
    </row>
    <row r="33" spans="3:8" s="6" customFormat="1" ht="15">
      <c r="C33" s="441"/>
      <c r="D33" s="65"/>
      <c r="H33" s="432"/>
    </row>
    <row r="34" spans="3:8" s="6" customFormat="1" ht="15">
      <c r="C34" s="441"/>
      <c r="D34" s="65"/>
      <c r="H34" s="432"/>
    </row>
    <row r="35" spans="3:8" s="6" customFormat="1" ht="15">
      <c r="C35" s="441"/>
      <c r="D35" s="65"/>
      <c r="H35" s="432"/>
    </row>
    <row r="36" spans="3:8" s="6" customFormat="1" ht="15">
      <c r="C36" s="441"/>
      <c r="D36" s="65"/>
      <c r="H36" s="432"/>
    </row>
    <row r="37" spans="3:8" s="6" customFormat="1" ht="15">
      <c r="C37" s="441"/>
      <c r="D37" s="65"/>
      <c r="H37" s="432"/>
    </row>
    <row r="38" spans="3:8" s="6" customFormat="1" ht="15">
      <c r="C38" s="441"/>
      <c r="D38" s="65"/>
      <c r="H38" s="432"/>
    </row>
    <row r="39" spans="3:8" s="6" customFormat="1" ht="15">
      <c r="C39" s="441"/>
      <c r="D39" s="65"/>
      <c r="H39" s="432"/>
    </row>
    <row r="40" spans="3:8" s="6" customFormat="1" ht="15">
      <c r="C40" s="441"/>
      <c r="D40" s="65"/>
      <c r="H40" s="432"/>
    </row>
    <row r="41" spans="3:8" s="6" customFormat="1" ht="15">
      <c r="C41" s="441"/>
      <c r="D41" s="65"/>
      <c r="H41" s="432"/>
    </row>
    <row r="42" spans="3:8" s="6" customFormat="1" ht="15">
      <c r="C42" s="441"/>
      <c r="D42" s="65"/>
      <c r="H42" s="432"/>
    </row>
    <row r="43" spans="3:8" s="6" customFormat="1" ht="15">
      <c r="C43" s="441"/>
      <c r="D43" s="65"/>
      <c r="H43" s="432"/>
    </row>
    <row r="44" spans="3:8" s="6" customFormat="1" ht="15">
      <c r="C44" s="441"/>
      <c r="D44" s="65"/>
      <c r="H44" s="432"/>
    </row>
    <row r="45" spans="3:8" s="6" customFormat="1" ht="15">
      <c r="C45" s="441"/>
      <c r="D45" s="65"/>
      <c r="H45" s="432"/>
    </row>
    <row r="46" spans="3:8" s="6" customFormat="1" ht="15">
      <c r="C46" s="441"/>
      <c r="D46" s="65"/>
      <c r="H46" s="432"/>
    </row>
    <row r="47" spans="3:8" s="6" customFormat="1" ht="15">
      <c r="C47" s="441"/>
      <c r="D47" s="65"/>
      <c r="H47" s="432"/>
    </row>
    <row r="48" spans="3:8" s="6" customFormat="1" ht="15">
      <c r="C48" s="441"/>
      <c r="D48" s="65"/>
      <c r="H48" s="432"/>
    </row>
    <row r="49" spans="3:8" s="6" customFormat="1" ht="15">
      <c r="C49" s="441"/>
      <c r="D49" s="65"/>
      <c r="H49" s="432"/>
    </row>
    <row r="50" spans="3:8" s="6" customFormat="1" ht="15">
      <c r="C50" s="441"/>
      <c r="D50" s="65"/>
      <c r="H50" s="432"/>
    </row>
    <row r="51" spans="3:8" s="6" customFormat="1" ht="15">
      <c r="C51" s="441"/>
      <c r="D51" s="65"/>
      <c r="H51" s="432"/>
    </row>
    <row r="52" spans="3:8" s="6" customFormat="1" ht="15">
      <c r="C52" s="441"/>
      <c r="D52" s="65"/>
      <c r="H52" s="432"/>
    </row>
    <row r="53" spans="3:8" s="6" customFormat="1" ht="15">
      <c r="C53" s="441"/>
      <c r="D53" s="65"/>
      <c r="H53" s="432"/>
    </row>
    <row r="54" spans="3:8" s="6" customFormat="1" ht="15">
      <c r="C54" s="441"/>
      <c r="D54" s="65"/>
      <c r="H54" s="432"/>
    </row>
    <row r="55" spans="3:8" s="6" customFormat="1" ht="15">
      <c r="C55" s="441"/>
      <c r="D55" s="65"/>
      <c r="H55" s="432"/>
    </row>
    <row r="56" spans="3:8" s="6" customFormat="1" ht="15">
      <c r="C56" s="441"/>
      <c r="D56" s="65"/>
      <c r="H56" s="432"/>
    </row>
    <row r="57" spans="3:8" s="6" customFormat="1" ht="15">
      <c r="C57" s="441"/>
      <c r="D57" s="65"/>
      <c r="H57" s="432"/>
    </row>
    <row r="58" spans="3:8" s="6" customFormat="1" ht="15">
      <c r="C58" s="441"/>
      <c r="D58" s="65"/>
      <c r="H58" s="432"/>
    </row>
    <row r="59" spans="3:8" s="6" customFormat="1" ht="15">
      <c r="C59" s="441"/>
      <c r="D59" s="65"/>
      <c r="H59" s="432"/>
    </row>
    <row r="60" spans="3:8" s="6" customFormat="1" ht="15">
      <c r="C60" s="441"/>
      <c r="D60" s="65"/>
      <c r="H60" s="432"/>
    </row>
    <row r="61" spans="3:8" s="6" customFormat="1" ht="15">
      <c r="C61" s="441"/>
      <c r="D61" s="65"/>
      <c r="H61" s="432"/>
    </row>
    <row r="62" spans="3:8" s="6" customFormat="1" ht="15">
      <c r="C62" s="441"/>
      <c r="D62" s="65"/>
      <c r="H62" s="432"/>
    </row>
    <row r="63" spans="3:8" s="6" customFormat="1" ht="15">
      <c r="C63" s="441"/>
      <c r="D63" s="65"/>
      <c r="H63" s="432"/>
    </row>
    <row r="64" spans="3:8" s="6" customFormat="1" ht="15">
      <c r="C64" s="441"/>
      <c r="D64" s="65"/>
      <c r="H64" s="432"/>
    </row>
    <row r="65" spans="3:8" s="6" customFormat="1" ht="15">
      <c r="C65" s="441"/>
      <c r="D65" s="65"/>
      <c r="H65" s="432"/>
    </row>
    <row r="66" spans="3:8" s="6" customFormat="1" ht="15">
      <c r="C66" s="441"/>
      <c r="D66" s="65"/>
      <c r="H66" s="432"/>
    </row>
    <row r="67" spans="3:8" s="6" customFormat="1" ht="15">
      <c r="C67" s="441"/>
      <c r="D67" s="65"/>
      <c r="H67" s="432"/>
    </row>
    <row r="68" spans="3:8" s="6" customFormat="1" ht="15">
      <c r="C68" s="441"/>
      <c r="D68" s="65"/>
      <c r="H68" s="432"/>
    </row>
    <row r="69" spans="3:8" s="6" customFormat="1" ht="15">
      <c r="C69" s="441"/>
      <c r="D69" s="65"/>
      <c r="H69" s="432"/>
    </row>
    <row r="70" spans="3:8" s="6" customFormat="1" ht="15">
      <c r="C70" s="441"/>
      <c r="D70" s="65"/>
      <c r="H70" s="432"/>
    </row>
    <row r="71" spans="3:8" s="6" customFormat="1" ht="15">
      <c r="C71" s="441"/>
      <c r="D71" s="65"/>
      <c r="H71" s="432"/>
    </row>
    <row r="72" spans="3:8" s="6" customFormat="1" ht="15">
      <c r="C72" s="441"/>
      <c r="D72" s="65"/>
      <c r="H72" s="432"/>
    </row>
    <row r="73" spans="3:8" s="6" customFormat="1" ht="15">
      <c r="C73" s="441"/>
      <c r="D73" s="65"/>
      <c r="H73" s="432"/>
    </row>
    <row r="74" spans="3:8" s="6" customFormat="1" ht="15">
      <c r="C74" s="441"/>
      <c r="D74" s="65"/>
      <c r="H74" s="432"/>
    </row>
    <row r="75" spans="3:8" s="6" customFormat="1" ht="15">
      <c r="C75" s="441"/>
      <c r="D75" s="65"/>
      <c r="H75" s="432"/>
    </row>
    <row r="76" spans="3:8" s="6" customFormat="1" ht="15">
      <c r="C76" s="441"/>
      <c r="D76" s="65"/>
      <c r="H76" s="432"/>
    </row>
    <row r="77" spans="3:8" s="6" customFormat="1" ht="15">
      <c r="C77" s="441"/>
      <c r="D77" s="65"/>
      <c r="H77" s="432"/>
    </row>
    <row r="78" spans="3:8" s="6" customFormat="1" ht="15">
      <c r="C78" s="441"/>
      <c r="D78" s="65"/>
      <c r="H78" s="432"/>
    </row>
    <row r="79" spans="3:8" s="6" customFormat="1" ht="15">
      <c r="C79" s="441"/>
      <c r="D79" s="65"/>
      <c r="H79" s="432"/>
    </row>
    <row r="80" spans="3:8" s="6" customFormat="1" ht="15">
      <c r="C80" s="441"/>
      <c r="D80" s="65"/>
      <c r="H80" s="432"/>
    </row>
    <row r="81" spans="3:8" s="6" customFormat="1" ht="15">
      <c r="C81" s="441"/>
      <c r="D81" s="65"/>
      <c r="H81" s="432"/>
    </row>
    <row r="82" spans="3:8" s="6" customFormat="1" ht="15">
      <c r="C82" s="441"/>
      <c r="D82" s="65"/>
      <c r="H82" s="432"/>
    </row>
    <row r="83" spans="3:8" s="6" customFormat="1" ht="15">
      <c r="C83" s="441"/>
      <c r="D83" s="65"/>
      <c r="H83" s="432"/>
    </row>
    <row r="84" spans="3:8" s="6" customFormat="1" ht="15">
      <c r="C84" s="441"/>
      <c r="D84" s="65"/>
      <c r="H84" s="432"/>
    </row>
    <row r="85" spans="3:8" s="6" customFormat="1" ht="15">
      <c r="C85" s="441"/>
      <c r="D85" s="65"/>
      <c r="H85" s="432"/>
    </row>
    <row r="86" spans="3:8" s="6" customFormat="1" ht="15">
      <c r="C86" s="441"/>
      <c r="D86" s="65"/>
      <c r="H86" s="432"/>
    </row>
    <row r="87" spans="3:8" s="6" customFormat="1" ht="15">
      <c r="C87" s="441"/>
      <c r="D87" s="65"/>
      <c r="H87" s="432"/>
    </row>
    <row r="88" spans="3:8" s="6" customFormat="1" ht="15">
      <c r="C88" s="441"/>
      <c r="D88" s="65"/>
      <c r="H88" s="432"/>
    </row>
    <row r="89" spans="3:8" s="6" customFormat="1" ht="15">
      <c r="C89" s="441"/>
      <c r="D89" s="65"/>
      <c r="H89" s="432"/>
    </row>
    <row r="90" spans="3:8" s="6" customFormat="1" ht="15">
      <c r="C90" s="441"/>
      <c r="D90" s="65"/>
      <c r="H90" s="432"/>
    </row>
    <row r="91" spans="3:8" s="6" customFormat="1" ht="15">
      <c r="C91" s="441"/>
      <c r="D91" s="65"/>
      <c r="H91" s="432"/>
    </row>
    <row r="92" spans="3:8" s="6" customFormat="1" ht="15">
      <c r="C92" s="441"/>
      <c r="D92" s="65"/>
      <c r="H92" s="432"/>
    </row>
    <row r="93" spans="3:8" s="6" customFormat="1" ht="15">
      <c r="C93" s="441"/>
      <c r="D93" s="65"/>
      <c r="H93" s="432"/>
    </row>
    <row r="94" spans="3:8" s="6" customFormat="1" ht="15">
      <c r="C94" s="441"/>
      <c r="D94" s="65"/>
      <c r="H94" s="432"/>
    </row>
    <row r="95" spans="3:8" s="6" customFormat="1" ht="15">
      <c r="C95" s="441"/>
      <c r="D95" s="65"/>
      <c r="H95" s="432"/>
    </row>
    <row r="96" spans="3:8" s="6" customFormat="1" ht="15">
      <c r="C96" s="441"/>
      <c r="D96" s="65"/>
      <c r="H96" s="432"/>
    </row>
    <row r="97" spans="3:8" s="6" customFormat="1" ht="15">
      <c r="C97" s="441"/>
      <c r="D97" s="65"/>
      <c r="H97" s="432"/>
    </row>
    <row r="98" spans="3:8" s="6" customFormat="1" ht="15">
      <c r="C98" s="441"/>
      <c r="D98" s="65"/>
      <c r="H98" s="432"/>
    </row>
    <row r="99" spans="3:8" s="6" customFormat="1" ht="15">
      <c r="C99" s="441"/>
      <c r="D99" s="65"/>
      <c r="H99" s="432"/>
    </row>
    <row r="100" spans="3:8" s="6" customFormat="1" ht="15">
      <c r="C100" s="441"/>
      <c r="D100" s="65"/>
      <c r="H100" s="432"/>
    </row>
    <row r="101" spans="3:8" s="6" customFormat="1" ht="15">
      <c r="C101" s="441"/>
      <c r="D101" s="65"/>
      <c r="H101" s="432"/>
    </row>
    <row r="102" spans="3:8" s="6" customFormat="1" ht="15">
      <c r="C102" s="441"/>
      <c r="D102" s="65"/>
      <c r="H102" s="432"/>
    </row>
    <row r="103" spans="3:8" s="6" customFormat="1" ht="15">
      <c r="C103" s="441"/>
      <c r="D103" s="65"/>
      <c r="H103" s="432"/>
    </row>
    <row r="104" spans="3:8" s="6" customFormat="1" ht="15">
      <c r="C104" s="441"/>
      <c r="D104" s="65"/>
      <c r="H104" s="432"/>
    </row>
    <row r="105" spans="3:8" s="6" customFormat="1" ht="15">
      <c r="C105" s="441"/>
      <c r="D105" s="65"/>
      <c r="H105" s="432"/>
    </row>
    <row r="106" spans="3:8" s="6" customFormat="1" ht="15">
      <c r="C106" s="441"/>
      <c r="D106" s="65"/>
      <c r="H106" s="432"/>
    </row>
    <row r="107" spans="3:8" s="6" customFormat="1" ht="15">
      <c r="C107" s="441"/>
      <c r="D107" s="65"/>
      <c r="H107" s="432"/>
    </row>
    <row r="108" spans="3:8" s="6" customFormat="1" ht="15">
      <c r="C108" s="441"/>
      <c r="D108" s="65"/>
      <c r="H108" s="432"/>
    </row>
    <row r="109" spans="3:8" s="6" customFormat="1" ht="15">
      <c r="C109" s="441"/>
      <c r="D109" s="65"/>
      <c r="H109" s="432"/>
    </row>
    <row r="110" spans="3:8" s="6" customFormat="1" ht="15">
      <c r="C110" s="441"/>
      <c r="D110" s="65"/>
      <c r="H110" s="432"/>
    </row>
    <row r="111" spans="3:8" s="6" customFormat="1" ht="15">
      <c r="C111" s="441"/>
      <c r="D111" s="65"/>
      <c r="H111" s="432"/>
    </row>
    <row r="112" spans="3:8" s="6" customFormat="1" ht="15">
      <c r="C112" s="441"/>
      <c r="D112" s="65"/>
      <c r="H112" s="432"/>
    </row>
    <row r="113" spans="3:8" s="6" customFormat="1" ht="15">
      <c r="C113" s="441"/>
      <c r="D113" s="65"/>
      <c r="H113" s="432"/>
    </row>
    <row r="114" spans="3:8" s="6" customFormat="1" ht="15">
      <c r="C114" s="441"/>
      <c r="D114" s="65"/>
      <c r="H114" s="432"/>
    </row>
    <row r="115" spans="3:8" s="6" customFormat="1" ht="15">
      <c r="C115" s="441"/>
      <c r="D115" s="65"/>
      <c r="H115" s="432"/>
    </row>
    <row r="116" spans="3:8" s="6" customFormat="1" ht="15">
      <c r="C116" s="441"/>
      <c r="D116" s="65"/>
      <c r="H116" s="432"/>
    </row>
    <row r="117" spans="3:8" s="6" customFormat="1" ht="15">
      <c r="C117" s="441"/>
      <c r="D117" s="65"/>
      <c r="H117" s="432"/>
    </row>
    <row r="118" spans="3:8" s="6" customFormat="1" ht="15">
      <c r="C118" s="441"/>
      <c r="D118" s="65"/>
      <c r="H118" s="432"/>
    </row>
    <row r="119" spans="3:8" s="6" customFormat="1" ht="15">
      <c r="C119" s="441"/>
      <c r="D119" s="65"/>
      <c r="H119" s="432"/>
    </row>
    <row r="120" spans="3:8" s="6" customFormat="1" ht="15">
      <c r="C120" s="441"/>
      <c r="D120" s="65"/>
      <c r="H120" s="432"/>
    </row>
    <row r="121" spans="3:8" s="6" customFormat="1" ht="15">
      <c r="C121" s="441"/>
      <c r="D121" s="65"/>
      <c r="H121" s="432"/>
    </row>
    <row r="122" spans="3:8" s="6" customFormat="1" ht="15">
      <c r="C122" s="441"/>
      <c r="D122" s="65"/>
      <c r="H122" s="432"/>
    </row>
    <row r="123" spans="3:8" s="6" customFormat="1" ht="15">
      <c r="C123" s="441"/>
      <c r="D123" s="65"/>
      <c r="H123" s="432"/>
    </row>
  </sheetData>
  <mergeCells count="14">
    <mergeCell ref="A2:A4"/>
    <mergeCell ref="R2:R4"/>
    <mergeCell ref="A1:R1"/>
    <mergeCell ref="G2:G4"/>
    <mergeCell ref="F2:F4"/>
    <mergeCell ref="E2:E4"/>
    <mergeCell ref="D2:D4"/>
    <mergeCell ref="C2:C4"/>
    <mergeCell ref="B2:B4"/>
    <mergeCell ref="I2:Q2"/>
    <mergeCell ref="I3:K3"/>
    <mergeCell ref="L3:N3"/>
    <mergeCell ref="O3:Q3"/>
    <mergeCell ref="H2:H4"/>
  </mergeCells>
  <pageMargins left="0.7" right="0.7" top="0.75" bottom="0.75" header="0.3" footer="0.3"/>
  <ignoredErrors>
    <ignoredError sqref="L19:L21 O2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6212E-80A8-0D4B-BACE-9432F122E746}">
  <dimension ref="A1:S17"/>
  <sheetViews>
    <sheetView zoomScale="70" zoomScaleNormal="70" workbookViewId="0">
      <selection activeCell="P18" sqref="P18:P19"/>
    </sheetView>
  </sheetViews>
  <sheetFormatPr baseColWidth="10" defaultRowHeight="15"/>
  <cols>
    <col min="1" max="1" width="28.1640625" customWidth="1"/>
    <col min="2" max="2" width="15.5" customWidth="1"/>
    <col min="3" max="3" width="17.6640625" style="22" customWidth="1"/>
    <col min="4" max="4" width="9.5" style="22" customWidth="1"/>
    <col min="5" max="5" width="10" style="22" customWidth="1"/>
    <col min="6" max="6" width="17.6640625" style="22" customWidth="1"/>
    <col min="7" max="7" width="9.83203125" style="22" customWidth="1"/>
    <col min="8" max="8" width="9.6640625" style="22" customWidth="1"/>
    <col min="9" max="9" width="17" style="22" customWidth="1"/>
    <col min="10" max="10" width="14.33203125" style="22" customWidth="1"/>
    <col min="11" max="11" width="15.33203125" style="22" customWidth="1"/>
    <col min="12" max="14" width="15.6640625" style="22" customWidth="1"/>
    <col min="15" max="19" width="10.83203125" style="22"/>
  </cols>
  <sheetData>
    <row r="1" spans="1:14" s="234" customFormat="1" ht="36" customHeight="1" thickBot="1">
      <c r="A1" s="525" t="s">
        <v>177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  <c r="N1" s="525"/>
    </row>
    <row r="2" spans="1:14" s="229" customFormat="1" ht="25" customHeight="1" thickBot="1">
      <c r="A2" s="526"/>
      <c r="B2" s="528" t="s">
        <v>136</v>
      </c>
      <c r="C2" s="530" t="s">
        <v>140</v>
      </c>
      <c r="D2" s="531"/>
      <c r="E2" s="531"/>
      <c r="F2" s="531"/>
      <c r="G2" s="531"/>
      <c r="H2" s="531"/>
      <c r="I2" s="531"/>
      <c r="J2" s="531"/>
      <c r="K2" s="531"/>
      <c r="L2" s="532" t="s">
        <v>144</v>
      </c>
      <c r="M2" s="533"/>
      <c r="N2" s="534"/>
    </row>
    <row r="3" spans="1:14" s="229" customFormat="1" ht="29" customHeight="1" thickBot="1">
      <c r="A3" s="527"/>
      <c r="B3" s="529"/>
      <c r="C3" s="522" t="s">
        <v>98</v>
      </c>
      <c r="D3" s="523"/>
      <c r="E3" s="524"/>
      <c r="F3" s="522" t="s">
        <v>137</v>
      </c>
      <c r="G3" s="523"/>
      <c r="H3" s="524"/>
      <c r="I3" s="523" t="s">
        <v>138</v>
      </c>
      <c r="J3" s="523"/>
      <c r="K3" s="523"/>
      <c r="L3" s="535"/>
      <c r="M3" s="536"/>
      <c r="N3" s="537"/>
    </row>
    <row r="4" spans="1:14" s="204" customFormat="1" ht="53" customHeight="1" thickBot="1">
      <c r="A4" s="386" t="s">
        <v>156</v>
      </c>
      <c r="B4" s="391" t="s">
        <v>131</v>
      </c>
      <c r="C4" s="386" t="s">
        <v>133</v>
      </c>
      <c r="D4" s="387" t="s">
        <v>37</v>
      </c>
      <c r="E4" s="388" t="s">
        <v>38</v>
      </c>
      <c r="F4" s="386" t="s">
        <v>145</v>
      </c>
      <c r="G4" s="387" t="s">
        <v>37</v>
      </c>
      <c r="H4" s="388" t="s">
        <v>38</v>
      </c>
      <c r="I4" s="389" t="s">
        <v>132</v>
      </c>
      <c r="J4" s="387" t="s">
        <v>135</v>
      </c>
      <c r="K4" s="390" t="s">
        <v>134</v>
      </c>
      <c r="L4" s="396" t="s">
        <v>142</v>
      </c>
      <c r="M4" s="387" t="s">
        <v>143</v>
      </c>
      <c r="N4" s="390" t="s">
        <v>141</v>
      </c>
    </row>
    <row r="5" spans="1:14" s="234" customFormat="1" ht="58" customHeight="1" thickBot="1">
      <c r="A5" s="392" t="s">
        <v>172</v>
      </c>
      <c r="B5" s="405">
        <v>13</v>
      </c>
      <c r="C5" s="395">
        <f>D5+E5</f>
        <v>97</v>
      </c>
      <c r="D5" s="322">
        <f>'Concentrado EB (1)'!I5</f>
        <v>5</v>
      </c>
      <c r="E5" s="324">
        <f>'Concentrado EB (1)'!J5</f>
        <v>92</v>
      </c>
      <c r="F5" s="395">
        <f>G5+H5</f>
        <v>21</v>
      </c>
      <c r="G5" s="322">
        <v>11</v>
      </c>
      <c r="H5" s="324">
        <v>10</v>
      </c>
      <c r="I5" s="407">
        <f>C5+F5</f>
        <v>118</v>
      </c>
      <c r="J5" s="322">
        <f>D5+G5</f>
        <v>16</v>
      </c>
      <c r="K5" s="324">
        <f>E5+H5</f>
        <v>102</v>
      </c>
      <c r="L5" s="397">
        <v>34</v>
      </c>
      <c r="M5" s="393">
        <v>6</v>
      </c>
      <c r="N5" s="394">
        <v>10</v>
      </c>
    </row>
    <row r="6" spans="1:14" s="234" customFormat="1" ht="58" customHeight="1" thickBot="1">
      <c r="A6" s="392" t="s">
        <v>173</v>
      </c>
      <c r="B6" s="405">
        <v>15</v>
      </c>
      <c r="C6" s="395">
        <f>D6+E6</f>
        <v>146</v>
      </c>
      <c r="D6" s="322">
        <v>58</v>
      </c>
      <c r="E6" s="324">
        <v>88</v>
      </c>
      <c r="F6" s="395">
        <f>G6+H6</f>
        <v>25</v>
      </c>
      <c r="G6" s="322">
        <v>11</v>
      </c>
      <c r="H6" s="324">
        <v>14</v>
      </c>
      <c r="I6" s="407">
        <f t="shared" ref="I6" si="0">C6+F6</f>
        <v>171</v>
      </c>
      <c r="J6" s="322">
        <f t="shared" ref="J6" si="1">D6+G6</f>
        <v>69</v>
      </c>
      <c r="K6" s="324">
        <f t="shared" ref="K6" si="2">E6+H6</f>
        <v>102</v>
      </c>
      <c r="L6" s="397">
        <v>10</v>
      </c>
      <c r="M6" s="393">
        <v>6</v>
      </c>
      <c r="N6" s="394">
        <v>15</v>
      </c>
    </row>
    <row r="7" spans="1:14" s="234" customFormat="1" ht="58" customHeight="1" thickBot="1">
      <c r="A7" s="398" t="s">
        <v>174</v>
      </c>
      <c r="B7" s="406">
        <v>9</v>
      </c>
      <c r="C7" s="395">
        <f>D7+E7</f>
        <v>76</v>
      </c>
      <c r="D7" s="399">
        <v>29</v>
      </c>
      <c r="E7" s="353">
        <v>47</v>
      </c>
      <c r="F7" s="395">
        <f>G7+H7</f>
        <v>15</v>
      </c>
      <c r="G7" s="399">
        <v>5</v>
      </c>
      <c r="H7" s="353">
        <v>10</v>
      </c>
      <c r="I7" s="407">
        <v>91</v>
      </c>
      <c r="J7" s="322">
        <f t="shared" ref="J7" si="3">D7+G7</f>
        <v>34</v>
      </c>
      <c r="K7" s="324">
        <f t="shared" ref="K7" si="4">E7+H7</f>
        <v>57</v>
      </c>
      <c r="L7" s="400">
        <v>5</v>
      </c>
      <c r="M7" s="401">
        <v>5</v>
      </c>
      <c r="N7" s="402">
        <v>8</v>
      </c>
    </row>
    <row r="8" spans="1:14" ht="42" customHeight="1" thickBot="1">
      <c r="A8" s="403" t="s">
        <v>175</v>
      </c>
      <c r="B8" s="404">
        <f>B5+B6+B7</f>
        <v>37</v>
      </c>
      <c r="C8" s="404">
        <f>C5+C6+C7</f>
        <v>319</v>
      </c>
      <c r="D8" s="404">
        <f t="shared" ref="D8:N8" si="5">D5+D6+D7</f>
        <v>92</v>
      </c>
      <c r="E8" s="404">
        <f t="shared" si="5"/>
        <v>227</v>
      </c>
      <c r="F8" s="404">
        <f t="shared" si="5"/>
        <v>61</v>
      </c>
      <c r="G8" s="404">
        <f t="shared" si="5"/>
        <v>27</v>
      </c>
      <c r="H8" s="404">
        <f t="shared" si="5"/>
        <v>34</v>
      </c>
      <c r="I8" s="404">
        <f>I5+I6+I7</f>
        <v>380</v>
      </c>
      <c r="J8" s="404">
        <f t="shared" si="5"/>
        <v>119</v>
      </c>
      <c r="K8" s="404">
        <f t="shared" si="5"/>
        <v>261</v>
      </c>
      <c r="L8" s="404">
        <f t="shared" si="5"/>
        <v>49</v>
      </c>
      <c r="M8" s="404">
        <f t="shared" si="5"/>
        <v>17</v>
      </c>
      <c r="N8" s="404">
        <f t="shared" si="5"/>
        <v>33</v>
      </c>
    </row>
    <row r="11" spans="1:14">
      <c r="C11"/>
      <c r="D11"/>
      <c r="E11"/>
      <c r="F11"/>
      <c r="G11"/>
      <c r="H11"/>
      <c r="I11"/>
      <c r="J11"/>
      <c r="K11"/>
      <c r="L11"/>
    </row>
    <row r="12" spans="1:14">
      <c r="C12"/>
      <c r="D12"/>
      <c r="E12"/>
      <c r="F12"/>
      <c r="G12"/>
      <c r="H12"/>
      <c r="I12"/>
      <c r="J12"/>
      <c r="K12"/>
      <c r="L12"/>
    </row>
    <row r="13" spans="1:14">
      <c r="C13"/>
      <c r="D13"/>
      <c r="E13"/>
      <c r="F13"/>
      <c r="G13"/>
      <c r="H13"/>
      <c r="I13"/>
      <c r="J13"/>
      <c r="K13"/>
      <c r="L13"/>
    </row>
    <row r="14" spans="1:14">
      <c r="C14"/>
      <c r="D14"/>
      <c r="E14"/>
      <c r="F14"/>
      <c r="G14"/>
      <c r="H14"/>
      <c r="I14"/>
      <c r="J14"/>
      <c r="K14"/>
      <c r="L14"/>
    </row>
    <row r="15" spans="1:14">
      <c r="C15"/>
      <c r="D15"/>
      <c r="E15"/>
      <c r="F15"/>
      <c r="G15"/>
      <c r="H15"/>
      <c r="I15"/>
      <c r="J15"/>
      <c r="K15"/>
      <c r="L15"/>
    </row>
    <row r="16" spans="1:14">
      <c r="C16"/>
      <c r="D16"/>
      <c r="E16"/>
      <c r="F16"/>
      <c r="G16"/>
      <c r="H16"/>
      <c r="I16"/>
      <c r="J16"/>
      <c r="K16"/>
      <c r="L16"/>
    </row>
    <row r="17" spans="3:12">
      <c r="C17"/>
      <c r="D17"/>
      <c r="E17"/>
      <c r="F17"/>
      <c r="G17"/>
      <c r="H17"/>
      <c r="I17"/>
      <c r="J17"/>
      <c r="K17"/>
      <c r="L17"/>
    </row>
  </sheetData>
  <mergeCells count="8">
    <mergeCell ref="C3:E3"/>
    <mergeCell ref="F3:H3"/>
    <mergeCell ref="I3:K3"/>
    <mergeCell ref="A1:N1"/>
    <mergeCell ref="A2:A3"/>
    <mergeCell ref="B2:B3"/>
    <mergeCell ref="C2:K2"/>
    <mergeCell ref="L2:N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42EE4-F1D9-4C4E-BF7E-8532D6EEF07D}">
  <dimension ref="A1:G19"/>
  <sheetViews>
    <sheetView zoomScale="80" zoomScaleNormal="80" workbookViewId="0">
      <selection activeCell="M17" sqref="M17"/>
    </sheetView>
  </sheetViews>
  <sheetFormatPr baseColWidth="10" defaultRowHeight="15"/>
  <cols>
    <col min="1" max="1" width="10.83203125" style="22"/>
    <col min="2" max="2" width="17" style="22" customWidth="1"/>
    <col min="3" max="3" width="26" style="22" customWidth="1"/>
    <col min="4" max="5" width="10.83203125" style="22"/>
    <col min="6" max="6" width="13" customWidth="1"/>
    <col min="7" max="7" width="29.83203125" style="22" customWidth="1"/>
  </cols>
  <sheetData>
    <row r="1" spans="1:7" s="277" customFormat="1" ht="37" customHeight="1" thickBot="1">
      <c r="A1" s="538" t="s">
        <v>157</v>
      </c>
      <c r="B1" s="538"/>
      <c r="C1" s="538"/>
      <c r="D1" s="538"/>
      <c r="E1" s="538"/>
      <c r="F1" s="538"/>
      <c r="G1" s="538"/>
    </row>
    <row r="2" spans="1:7" ht="24" customHeight="1" thickBot="1">
      <c r="A2" s="544" t="s">
        <v>26</v>
      </c>
      <c r="B2" s="546" t="s">
        <v>156</v>
      </c>
      <c r="C2" s="544" t="s">
        <v>92</v>
      </c>
      <c r="D2" s="539" t="s">
        <v>149</v>
      </c>
      <c r="E2" s="540"/>
      <c r="F2" s="541"/>
      <c r="G2" s="542" t="s">
        <v>146</v>
      </c>
    </row>
    <row r="3" spans="1:7" s="277" customFormat="1" ht="20" customHeight="1" thickBot="1">
      <c r="A3" s="545"/>
      <c r="B3" s="547"/>
      <c r="C3" s="545"/>
      <c r="D3" s="279" t="s">
        <v>37</v>
      </c>
      <c r="E3" s="279" t="s">
        <v>38</v>
      </c>
      <c r="F3" s="290" t="s">
        <v>94</v>
      </c>
      <c r="G3" s="543"/>
    </row>
    <row r="4" spans="1:7" ht="26" customHeight="1">
      <c r="A4" s="286">
        <v>43662</v>
      </c>
      <c r="B4" s="135" t="s">
        <v>93</v>
      </c>
      <c r="C4" s="280" t="s">
        <v>150</v>
      </c>
      <c r="D4" s="282">
        <v>5</v>
      </c>
      <c r="E4" s="135">
        <v>0</v>
      </c>
      <c r="F4" s="283">
        <f>SUM(D4:E4)</f>
        <v>5</v>
      </c>
      <c r="G4" s="287" t="s">
        <v>147</v>
      </c>
    </row>
    <row r="5" spans="1:7" ht="26" customHeight="1">
      <c r="A5" s="288">
        <v>43664</v>
      </c>
      <c r="B5" s="134" t="s">
        <v>93</v>
      </c>
      <c r="C5" s="281" t="s">
        <v>151</v>
      </c>
      <c r="D5" s="284">
        <v>2</v>
      </c>
      <c r="E5" s="278">
        <v>0</v>
      </c>
      <c r="F5" s="285">
        <f t="shared" ref="F5:F18" si="0">SUM(D5:E5)</f>
        <v>2</v>
      </c>
      <c r="G5" s="289" t="s">
        <v>147</v>
      </c>
    </row>
    <row r="6" spans="1:7" ht="26" customHeight="1">
      <c r="A6" s="288">
        <v>43664</v>
      </c>
      <c r="B6" s="134" t="s">
        <v>93</v>
      </c>
      <c r="C6" s="281" t="s">
        <v>152</v>
      </c>
      <c r="D6" s="284">
        <v>1</v>
      </c>
      <c r="E6" s="134">
        <v>0</v>
      </c>
      <c r="F6" s="285">
        <f t="shared" si="0"/>
        <v>1</v>
      </c>
      <c r="G6" s="289" t="s">
        <v>148</v>
      </c>
    </row>
    <row r="7" spans="1:7" ht="26" customHeight="1">
      <c r="A7" s="288">
        <v>43676</v>
      </c>
      <c r="B7" s="134" t="s">
        <v>93</v>
      </c>
      <c r="C7" s="281" t="s">
        <v>153</v>
      </c>
      <c r="D7" s="284">
        <v>3</v>
      </c>
      <c r="E7" s="134">
        <v>0</v>
      </c>
      <c r="F7" s="285">
        <f t="shared" si="0"/>
        <v>3</v>
      </c>
      <c r="G7" s="289" t="s">
        <v>147</v>
      </c>
    </row>
    <row r="8" spans="1:7" ht="26" customHeight="1">
      <c r="A8" s="288">
        <v>43710</v>
      </c>
      <c r="B8" s="134" t="s">
        <v>9</v>
      </c>
      <c r="C8" s="281" t="s">
        <v>10</v>
      </c>
      <c r="D8" s="284">
        <v>0</v>
      </c>
      <c r="E8" s="134">
        <v>1</v>
      </c>
      <c r="F8" s="285">
        <f>SUM(D8:E8)</f>
        <v>1</v>
      </c>
      <c r="G8" s="289" t="s">
        <v>148</v>
      </c>
    </row>
    <row r="9" spans="1:7" ht="26" customHeight="1">
      <c r="A9" s="288">
        <v>43712</v>
      </c>
      <c r="B9" s="134" t="s">
        <v>9</v>
      </c>
      <c r="C9" s="281" t="s">
        <v>83</v>
      </c>
      <c r="D9" s="284">
        <v>3</v>
      </c>
      <c r="E9" s="134">
        <v>0</v>
      </c>
      <c r="F9" s="285">
        <f>SUM(D9:E9)</f>
        <v>3</v>
      </c>
      <c r="G9" s="289" t="s">
        <v>147</v>
      </c>
    </row>
    <row r="10" spans="1:7" ht="26" customHeight="1">
      <c r="A10" s="288">
        <v>43742</v>
      </c>
      <c r="B10" s="134" t="s">
        <v>9</v>
      </c>
      <c r="C10" s="281" t="s">
        <v>150</v>
      </c>
      <c r="D10" s="284">
        <v>2</v>
      </c>
      <c r="E10" s="134">
        <v>0</v>
      </c>
      <c r="F10" s="285">
        <f t="shared" si="0"/>
        <v>2</v>
      </c>
      <c r="G10" s="289" t="s">
        <v>147</v>
      </c>
    </row>
    <row r="11" spans="1:7" ht="19">
      <c r="A11" s="288">
        <v>43752</v>
      </c>
      <c r="B11" s="134" t="s">
        <v>9</v>
      </c>
      <c r="C11" s="281" t="s">
        <v>152</v>
      </c>
      <c r="D11" s="284">
        <v>3</v>
      </c>
      <c r="E11" s="134">
        <v>1</v>
      </c>
      <c r="F11" s="285">
        <f t="shared" si="0"/>
        <v>4</v>
      </c>
      <c r="G11" s="289" t="s">
        <v>147</v>
      </c>
    </row>
    <row r="12" spans="1:7" ht="19">
      <c r="A12" s="288">
        <v>43755</v>
      </c>
      <c r="B12" s="134" t="s">
        <v>8</v>
      </c>
      <c r="C12" s="281" t="s">
        <v>154</v>
      </c>
      <c r="D12" s="284">
        <v>8</v>
      </c>
      <c r="E12" s="134">
        <v>5</v>
      </c>
      <c r="F12" s="285">
        <f t="shared" si="0"/>
        <v>13</v>
      </c>
      <c r="G12" s="289" t="s">
        <v>147</v>
      </c>
    </row>
    <row r="13" spans="1:7" ht="26" customHeight="1">
      <c r="A13" s="288">
        <v>43756</v>
      </c>
      <c r="B13" s="134" t="s">
        <v>9</v>
      </c>
      <c r="C13" s="281" t="s">
        <v>101</v>
      </c>
      <c r="D13" s="284">
        <v>0</v>
      </c>
      <c r="E13" s="134">
        <v>1</v>
      </c>
      <c r="F13" s="285">
        <f t="shared" si="0"/>
        <v>1</v>
      </c>
      <c r="G13" s="289" t="s">
        <v>148</v>
      </c>
    </row>
    <row r="14" spans="1:7" ht="19">
      <c r="A14" s="288">
        <v>43767</v>
      </c>
      <c r="B14" s="134" t="s">
        <v>7</v>
      </c>
      <c r="C14" s="281" t="s">
        <v>154</v>
      </c>
      <c r="D14" s="284">
        <v>7</v>
      </c>
      <c r="E14" s="134">
        <v>4</v>
      </c>
      <c r="F14" s="285">
        <f t="shared" si="0"/>
        <v>11</v>
      </c>
      <c r="G14" s="289" t="s">
        <v>147</v>
      </c>
    </row>
    <row r="15" spans="1:7" ht="26" customHeight="1">
      <c r="A15" s="288">
        <v>43774</v>
      </c>
      <c r="B15" s="134" t="s">
        <v>9</v>
      </c>
      <c r="C15" s="281" t="s">
        <v>154</v>
      </c>
      <c r="D15" s="284">
        <v>8</v>
      </c>
      <c r="E15" s="134">
        <v>4</v>
      </c>
      <c r="F15" s="285">
        <f t="shared" si="0"/>
        <v>12</v>
      </c>
      <c r="G15" s="289" t="s">
        <v>147</v>
      </c>
    </row>
    <row r="16" spans="1:7" ht="19">
      <c r="A16" s="288">
        <v>43775</v>
      </c>
      <c r="B16" s="134" t="s">
        <v>7</v>
      </c>
      <c r="C16" s="281" t="s">
        <v>128</v>
      </c>
      <c r="D16" s="284">
        <v>4</v>
      </c>
      <c r="E16" s="134">
        <v>3</v>
      </c>
      <c r="F16" s="285">
        <f t="shared" si="0"/>
        <v>7</v>
      </c>
      <c r="G16" s="289" t="s">
        <v>147</v>
      </c>
    </row>
    <row r="17" spans="1:7" ht="26" customHeight="1">
      <c r="A17" s="288">
        <v>43776</v>
      </c>
      <c r="B17" s="134" t="s">
        <v>93</v>
      </c>
      <c r="C17" s="281" t="s">
        <v>155</v>
      </c>
      <c r="D17" s="284">
        <v>1</v>
      </c>
      <c r="E17" s="134">
        <v>2</v>
      </c>
      <c r="F17" s="285">
        <f t="shared" si="0"/>
        <v>3</v>
      </c>
      <c r="G17" s="289" t="s">
        <v>147</v>
      </c>
    </row>
    <row r="18" spans="1:7" ht="26" customHeight="1">
      <c r="A18" s="288">
        <v>43777</v>
      </c>
      <c r="B18" s="134" t="s">
        <v>93</v>
      </c>
      <c r="C18" s="281" t="s">
        <v>158</v>
      </c>
      <c r="D18" s="284">
        <v>1</v>
      </c>
      <c r="E18" s="134">
        <v>1</v>
      </c>
      <c r="F18" s="285">
        <f t="shared" si="0"/>
        <v>2</v>
      </c>
      <c r="G18" s="289" t="s">
        <v>147</v>
      </c>
    </row>
    <row r="19" spans="1:7" s="229" customFormat="1" ht="26" customHeight="1">
      <c r="A19" s="228"/>
      <c r="B19" s="228"/>
      <c r="C19" s="228"/>
      <c r="D19" s="479">
        <f>SUM(D4:D18)</f>
        <v>48</v>
      </c>
      <c r="E19" s="479">
        <f>SUM(E4:E18)</f>
        <v>22</v>
      </c>
      <c r="F19" s="350">
        <f>SUM(F4:F18)</f>
        <v>70</v>
      </c>
      <c r="G19" s="350">
        <v>15</v>
      </c>
    </row>
  </sheetData>
  <mergeCells count="6">
    <mergeCell ref="A1:G1"/>
    <mergeCell ref="D2:F2"/>
    <mergeCell ref="G2:G3"/>
    <mergeCell ref="C2:C3"/>
    <mergeCell ref="B2:B3"/>
    <mergeCell ref="A2:A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B7D97-5C85-D74C-B22E-F0F64B0BC0CB}">
  <dimension ref="A1:S5"/>
  <sheetViews>
    <sheetView workbookViewId="0">
      <selection activeCell="F8" sqref="F8"/>
    </sheetView>
  </sheetViews>
  <sheetFormatPr baseColWidth="10" defaultColWidth="10.83203125" defaultRowHeight="24"/>
  <cols>
    <col min="1" max="1" width="15" style="234" customWidth="1"/>
    <col min="2" max="2" width="12.1640625" style="234" customWidth="1"/>
    <col min="3" max="3" width="15.33203125" style="234" customWidth="1"/>
    <col min="4" max="4" width="14" style="234" customWidth="1"/>
    <col min="5" max="5" width="16.6640625" style="234" customWidth="1"/>
    <col min="6" max="6" width="18.5" style="234" customWidth="1"/>
    <col min="7" max="7" width="15.83203125" style="234" customWidth="1"/>
    <col min="8" max="8" width="17.6640625" style="234" customWidth="1"/>
    <col min="9" max="9" width="5.83203125" style="234" customWidth="1"/>
    <col min="10" max="10" width="6.33203125" style="234" customWidth="1"/>
    <col min="11" max="11" width="17.5" style="234" customWidth="1"/>
    <col min="12" max="12" width="6.33203125" style="234" customWidth="1"/>
    <col min="13" max="13" width="6.5" style="234" customWidth="1"/>
    <col min="14" max="14" width="16.83203125" style="234" customWidth="1"/>
    <col min="15" max="15" width="13" style="234" customWidth="1"/>
    <col min="16" max="16" width="12.6640625" style="234" customWidth="1"/>
    <col min="17" max="18" width="19" style="234" customWidth="1"/>
    <col min="19" max="19" width="18.6640625" style="234" customWidth="1"/>
    <col min="20" max="16384" width="10.83203125" style="234"/>
  </cols>
  <sheetData>
    <row r="1" spans="1:19" ht="36" customHeight="1" thickBot="1">
      <c r="A1" s="525" t="s">
        <v>166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  <c r="N1" s="525"/>
      <c r="O1" s="525"/>
      <c r="P1" s="525"/>
      <c r="Q1" s="525"/>
      <c r="R1" s="525"/>
      <c r="S1" s="525"/>
    </row>
    <row r="2" spans="1:19" s="229" customFormat="1" ht="25" customHeight="1" thickBot="1">
      <c r="A2" s="528" t="s">
        <v>136</v>
      </c>
      <c r="B2" s="548"/>
      <c r="C2" s="548"/>
      <c r="D2" s="548"/>
      <c r="E2" s="548"/>
      <c r="F2" s="548"/>
      <c r="G2" s="548"/>
      <c r="H2" s="530" t="s">
        <v>140</v>
      </c>
      <c r="I2" s="531"/>
      <c r="J2" s="531"/>
      <c r="K2" s="531"/>
      <c r="L2" s="531"/>
      <c r="M2" s="531"/>
      <c r="N2" s="531"/>
      <c r="O2" s="531"/>
      <c r="P2" s="531"/>
      <c r="Q2" s="532" t="s">
        <v>144</v>
      </c>
      <c r="R2" s="533"/>
      <c r="S2" s="534"/>
    </row>
    <row r="3" spans="1:19" s="229" customFormat="1" ht="29" customHeight="1" thickBot="1">
      <c r="A3" s="529"/>
      <c r="B3" s="549"/>
      <c r="C3" s="549"/>
      <c r="D3" s="549"/>
      <c r="E3" s="549"/>
      <c r="F3" s="549"/>
      <c r="G3" s="549"/>
      <c r="H3" s="522" t="s">
        <v>98</v>
      </c>
      <c r="I3" s="523"/>
      <c r="J3" s="524"/>
      <c r="K3" s="522" t="s">
        <v>137</v>
      </c>
      <c r="L3" s="523"/>
      <c r="M3" s="524"/>
      <c r="N3" s="523" t="s">
        <v>138</v>
      </c>
      <c r="O3" s="523"/>
      <c r="P3" s="523"/>
      <c r="Q3" s="535"/>
      <c r="R3" s="536"/>
      <c r="S3" s="537"/>
    </row>
    <row r="4" spans="1:19" s="204" customFormat="1" ht="64.75" customHeight="1">
      <c r="A4" s="269" t="s">
        <v>131</v>
      </c>
      <c r="B4" s="509" t="s">
        <v>231</v>
      </c>
      <c r="C4" s="509" t="s">
        <v>232</v>
      </c>
      <c r="D4" s="510" t="s">
        <v>233</v>
      </c>
      <c r="E4" s="510" t="s">
        <v>234</v>
      </c>
      <c r="F4" s="510" t="s">
        <v>235</v>
      </c>
      <c r="G4" s="510" t="s">
        <v>236</v>
      </c>
      <c r="H4" s="269" t="s">
        <v>133</v>
      </c>
      <c r="I4" s="226" t="s">
        <v>37</v>
      </c>
      <c r="J4" s="227" t="s">
        <v>38</v>
      </c>
      <c r="K4" s="269" t="s">
        <v>145</v>
      </c>
      <c r="L4" s="226" t="s">
        <v>37</v>
      </c>
      <c r="M4" s="227" t="s">
        <v>38</v>
      </c>
      <c r="N4" s="264" t="s">
        <v>132</v>
      </c>
      <c r="O4" s="226" t="s">
        <v>135</v>
      </c>
      <c r="P4" s="265" t="s">
        <v>134</v>
      </c>
      <c r="Q4" s="267" t="s">
        <v>142</v>
      </c>
      <c r="R4" s="266" t="s">
        <v>143</v>
      </c>
      <c r="S4" s="268" t="s">
        <v>141</v>
      </c>
    </row>
    <row r="5" spans="1:19" ht="58" customHeight="1" thickBot="1">
      <c r="A5" s="230">
        <v>13</v>
      </c>
      <c r="B5" s="504">
        <v>1</v>
      </c>
      <c r="C5" s="508">
        <v>7</v>
      </c>
      <c r="D5" s="508">
        <v>1</v>
      </c>
      <c r="E5" s="505">
        <v>1</v>
      </c>
      <c r="F5" s="505">
        <v>1</v>
      </c>
      <c r="G5" s="505">
        <v>2</v>
      </c>
      <c r="H5" s="230">
        <v>97</v>
      </c>
      <c r="I5" s="231">
        <f>'Desagregado EB (2)'!I18</f>
        <v>5</v>
      </c>
      <c r="J5" s="232">
        <f>'Desagregado EB (2)'!J18</f>
        <v>92</v>
      </c>
      <c r="K5" s="230">
        <v>21</v>
      </c>
      <c r="L5" s="231">
        <v>11</v>
      </c>
      <c r="M5" s="232">
        <v>10</v>
      </c>
      <c r="N5" s="233">
        <f>H5+K5</f>
        <v>118</v>
      </c>
      <c r="O5" s="231">
        <f>I5+L5</f>
        <v>16</v>
      </c>
      <c r="P5" s="270">
        <f>J5+M5</f>
        <v>102</v>
      </c>
      <c r="Q5" s="261">
        <v>34</v>
      </c>
      <c r="R5" s="262">
        <v>6</v>
      </c>
      <c r="S5" s="263">
        <v>10</v>
      </c>
    </row>
  </sheetData>
  <mergeCells count="7">
    <mergeCell ref="Q2:S3"/>
    <mergeCell ref="A1:S1"/>
    <mergeCell ref="H3:J3"/>
    <mergeCell ref="K3:M3"/>
    <mergeCell ref="N3:P3"/>
    <mergeCell ref="H2:P2"/>
    <mergeCell ref="A2:G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F3D5D-D325-3E47-8B17-E7DC15303962}">
  <dimension ref="A1:Q18"/>
  <sheetViews>
    <sheetView workbookViewId="0">
      <selection activeCell="F19" sqref="F19"/>
    </sheetView>
  </sheetViews>
  <sheetFormatPr baseColWidth="10" defaultColWidth="10.83203125" defaultRowHeight="16"/>
  <cols>
    <col min="1" max="1" width="5" style="326" customWidth="1"/>
    <col min="2" max="2" width="11.83203125" style="212" customWidth="1"/>
    <col min="3" max="3" width="22.5" style="218" customWidth="1"/>
    <col min="4" max="4" width="10" style="219" customWidth="1"/>
    <col min="5" max="5" width="15.83203125" style="212" customWidth="1"/>
    <col min="6" max="6" width="18" style="212" customWidth="1"/>
    <col min="7" max="7" width="15.6640625" style="212" customWidth="1"/>
    <col min="8" max="8" width="12.5" style="212" customWidth="1"/>
    <col min="9" max="9" width="4.83203125" style="212" customWidth="1"/>
    <col min="10" max="10" width="4.6640625" style="212" customWidth="1"/>
    <col min="11" max="11" width="13" style="212" customWidth="1"/>
    <col min="12" max="12" width="4.33203125" style="212" customWidth="1"/>
    <col min="13" max="13" width="4.6640625" style="212" customWidth="1"/>
    <col min="14" max="14" width="13.6640625" style="212" customWidth="1"/>
    <col min="15" max="15" width="11.33203125" style="212" customWidth="1"/>
    <col min="16" max="16" width="11" style="212" customWidth="1"/>
    <col min="17" max="17" width="19.5" style="212" customWidth="1"/>
    <col min="18" max="16384" width="10.83203125" style="212"/>
  </cols>
  <sheetData>
    <row r="1" spans="1:17" ht="38" customHeight="1" thickBot="1">
      <c r="A1" s="550" t="s">
        <v>165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  <c r="O1" s="550"/>
      <c r="P1" s="550"/>
      <c r="Q1" s="550"/>
    </row>
    <row r="2" spans="1:17" ht="35" customHeight="1" thickBot="1">
      <c r="A2" s="557" t="s">
        <v>28</v>
      </c>
      <c r="B2" s="554" t="s">
        <v>27</v>
      </c>
      <c r="C2" s="551" t="s">
        <v>4</v>
      </c>
      <c r="D2" s="551" t="s">
        <v>34</v>
      </c>
      <c r="E2" s="551" t="s">
        <v>161</v>
      </c>
      <c r="F2" s="551" t="s">
        <v>160</v>
      </c>
      <c r="G2" s="566" t="s">
        <v>105</v>
      </c>
      <c r="H2" s="560" t="s">
        <v>159</v>
      </c>
      <c r="I2" s="561"/>
      <c r="J2" s="561"/>
      <c r="K2" s="561"/>
      <c r="L2" s="561"/>
      <c r="M2" s="561"/>
      <c r="N2" s="561"/>
      <c r="O2" s="561"/>
      <c r="P2" s="562"/>
      <c r="Q2" s="569" t="s">
        <v>81</v>
      </c>
    </row>
    <row r="3" spans="1:17" ht="35" customHeight="1" thickBot="1">
      <c r="A3" s="558"/>
      <c r="B3" s="555"/>
      <c r="C3" s="552"/>
      <c r="D3" s="552"/>
      <c r="E3" s="552"/>
      <c r="F3" s="552"/>
      <c r="G3" s="567"/>
      <c r="H3" s="563" t="s">
        <v>98</v>
      </c>
      <c r="I3" s="564"/>
      <c r="J3" s="565"/>
      <c r="K3" s="563" t="s">
        <v>163</v>
      </c>
      <c r="L3" s="564"/>
      <c r="M3" s="565"/>
      <c r="N3" s="563" t="s">
        <v>138</v>
      </c>
      <c r="O3" s="564"/>
      <c r="P3" s="565"/>
      <c r="Q3" s="570"/>
    </row>
    <row r="4" spans="1:17" s="223" customFormat="1" ht="35" thickBot="1">
      <c r="A4" s="559"/>
      <c r="B4" s="556"/>
      <c r="C4" s="553"/>
      <c r="D4" s="553"/>
      <c r="E4" s="553"/>
      <c r="F4" s="553"/>
      <c r="G4" s="568"/>
      <c r="H4" s="327" t="s">
        <v>139</v>
      </c>
      <c r="I4" s="328" t="s">
        <v>37</v>
      </c>
      <c r="J4" s="329" t="s">
        <v>38</v>
      </c>
      <c r="K4" s="327" t="s">
        <v>162</v>
      </c>
      <c r="L4" s="328" t="s">
        <v>37</v>
      </c>
      <c r="M4" s="329" t="s">
        <v>38</v>
      </c>
      <c r="N4" s="331" t="s">
        <v>129</v>
      </c>
      <c r="O4" s="328" t="s">
        <v>32</v>
      </c>
      <c r="P4" s="330" t="s">
        <v>33</v>
      </c>
      <c r="Q4" s="571"/>
    </row>
    <row r="5" spans="1:17" s="224" customFormat="1" ht="34" customHeight="1">
      <c r="A5" s="251">
        <v>1</v>
      </c>
      <c r="B5" s="250" t="s">
        <v>74</v>
      </c>
      <c r="C5" s="250" t="s">
        <v>130</v>
      </c>
      <c r="D5" s="217">
        <v>43711</v>
      </c>
      <c r="E5" s="610" t="s">
        <v>237</v>
      </c>
      <c r="F5" s="611" t="s">
        <v>237</v>
      </c>
      <c r="G5" s="507" t="s">
        <v>227</v>
      </c>
      <c r="H5" s="252">
        <f>SUM(I5:J5)</f>
        <v>15</v>
      </c>
      <c r="I5" s="253">
        <v>2</v>
      </c>
      <c r="J5" s="255">
        <v>13</v>
      </c>
      <c r="K5" s="254">
        <f t="shared" ref="K5:K9" si="0">SUM(L5:M5)</f>
        <v>1</v>
      </c>
      <c r="L5" s="253">
        <v>0</v>
      </c>
      <c r="M5" s="255">
        <v>1</v>
      </c>
      <c r="N5" s="256">
        <f>SUM(O5:P5)</f>
        <v>16</v>
      </c>
      <c r="O5" s="249">
        <f t="shared" ref="O5:O16" si="1">I5+L5</f>
        <v>2</v>
      </c>
      <c r="P5" s="257">
        <f>J5+M5</f>
        <v>14</v>
      </c>
      <c r="Q5" s="211" t="s">
        <v>90</v>
      </c>
    </row>
    <row r="6" spans="1:17" ht="40" customHeight="1">
      <c r="A6" s="208">
        <v>2</v>
      </c>
      <c r="B6" s="225" t="s">
        <v>5</v>
      </c>
      <c r="C6" s="220" t="s">
        <v>5</v>
      </c>
      <c r="D6" s="206">
        <v>43726</v>
      </c>
      <c r="E6" s="610" t="s">
        <v>237</v>
      </c>
      <c r="F6" s="611" t="s">
        <v>237</v>
      </c>
      <c r="G6" s="506" t="s">
        <v>225</v>
      </c>
      <c r="H6" s="252">
        <f t="shared" ref="H6:H17" si="2">SUM(I6:J6)</f>
        <v>9</v>
      </c>
      <c r="I6" s="207">
        <v>0</v>
      </c>
      <c r="J6" s="210">
        <v>9</v>
      </c>
      <c r="K6" s="245">
        <f t="shared" si="0"/>
        <v>1</v>
      </c>
      <c r="L6" s="208">
        <v>0</v>
      </c>
      <c r="M6" s="246">
        <v>1</v>
      </c>
      <c r="N6" s="256">
        <f t="shared" ref="N6:N16" si="3">SUM(O6:P6)</f>
        <v>10</v>
      </c>
      <c r="O6" s="249">
        <f t="shared" si="1"/>
        <v>0</v>
      </c>
      <c r="P6" s="257">
        <f t="shared" ref="P6:P17" si="4">J6+M6</f>
        <v>10</v>
      </c>
      <c r="Q6" s="211" t="s">
        <v>90</v>
      </c>
    </row>
    <row r="7" spans="1:17" ht="40" customHeight="1">
      <c r="A7" s="208">
        <v>3</v>
      </c>
      <c r="B7" s="225" t="s">
        <v>5</v>
      </c>
      <c r="C7" s="220" t="s">
        <v>6</v>
      </c>
      <c r="D7" s="206">
        <v>43727</v>
      </c>
      <c r="E7" s="610" t="s">
        <v>237</v>
      </c>
      <c r="F7" s="611" t="s">
        <v>237</v>
      </c>
      <c r="G7" s="506" t="s">
        <v>226</v>
      </c>
      <c r="H7" s="252">
        <f t="shared" si="2"/>
        <v>9</v>
      </c>
      <c r="I7" s="207">
        <v>0</v>
      </c>
      <c r="J7" s="210">
        <v>9</v>
      </c>
      <c r="K7" s="245">
        <f t="shared" si="0"/>
        <v>3</v>
      </c>
      <c r="L7" s="208">
        <v>2</v>
      </c>
      <c r="M7" s="246">
        <v>1</v>
      </c>
      <c r="N7" s="256">
        <f t="shared" si="3"/>
        <v>12</v>
      </c>
      <c r="O7" s="249">
        <f t="shared" si="1"/>
        <v>2</v>
      </c>
      <c r="P7" s="257">
        <f t="shared" si="4"/>
        <v>10</v>
      </c>
      <c r="Q7" s="211" t="s">
        <v>90</v>
      </c>
    </row>
    <row r="8" spans="1:17" ht="40" customHeight="1">
      <c r="A8" s="208">
        <v>4</v>
      </c>
      <c r="B8" s="225" t="s">
        <v>5</v>
      </c>
      <c r="C8" s="220" t="s">
        <v>6</v>
      </c>
      <c r="D8" s="206">
        <v>43727</v>
      </c>
      <c r="E8" s="610" t="s">
        <v>237</v>
      </c>
      <c r="F8" s="611" t="s">
        <v>237</v>
      </c>
      <c r="G8" s="506" t="s">
        <v>226</v>
      </c>
      <c r="H8" s="252">
        <f t="shared" si="2"/>
        <v>6</v>
      </c>
      <c r="I8" s="207">
        <v>0</v>
      </c>
      <c r="J8" s="210">
        <v>6</v>
      </c>
      <c r="K8" s="245">
        <f t="shared" si="0"/>
        <v>1</v>
      </c>
      <c r="L8" s="208">
        <v>0</v>
      </c>
      <c r="M8" s="246">
        <v>1</v>
      </c>
      <c r="N8" s="256">
        <f t="shared" si="3"/>
        <v>7</v>
      </c>
      <c r="O8" s="249">
        <f t="shared" si="1"/>
        <v>0</v>
      </c>
      <c r="P8" s="257">
        <f t="shared" si="4"/>
        <v>7</v>
      </c>
      <c r="Q8" s="211" t="s">
        <v>90</v>
      </c>
    </row>
    <row r="9" spans="1:17" ht="40" customHeight="1">
      <c r="A9" s="208">
        <v>5</v>
      </c>
      <c r="B9" s="225" t="s">
        <v>5</v>
      </c>
      <c r="C9" s="220" t="s">
        <v>6</v>
      </c>
      <c r="D9" s="206">
        <v>43728</v>
      </c>
      <c r="E9" s="610" t="s">
        <v>237</v>
      </c>
      <c r="F9" s="611" t="s">
        <v>237</v>
      </c>
      <c r="G9" s="506" t="s">
        <v>226</v>
      </c>
      <c r="H9" s="252">
        <f t="shared" si="2"/>
        <v>7</v>
      </c>
      <c r="I9" s="207">
        <v>1</v>
      </c>
      <c r="J9" s="210">
        <v>6</v>
      </c>
      <c r="K9" s="245">
        <f t="shared" si="0"/>
        <v>1</v>
      </c>
      <c r="L9" s="208">
        <v>1</v>
      </c>
      <c r="M9" s="246">
        <v>0</v>
      </c>
      <c r="N9" s="256">
        <f t="shared" si="3"/>
        <v>8</v>
      </c>
      <c r="O9" s="249">
        <f t="shared" si="1"/>
        <v>2</v>
      </c>
      <c r="P9" s="257">
        <f t="shared" si="4"/>
        <v>6</v>
      </c>
      <c r="Q9" s="211" t="s">
        <v>90</v>
      </c>
    </row>
    <row r="10" spans="1:17" ht="40" customHeight="1">
      <c r="A10" s="208">
        <v>6</v>
      </c>
      <c r="B10" s="225" t="s">
        <v>58</v>
      </c>
      <c r="C10" s="220" t="s">
        <v>58</v>
      </c>
      <c r="D10" s="206">
        <v>43745</v>
      </c>
      <c r="E10" s="610" t="s">
        <v>237</v>
      </c>
      <c r="F10" s="611" t="s">
        <v>237</v>
      </c>
      <c r="G10" s="506" t="s">
        <v>226</v>
      </c>
      <c r="H10" s="252">
        <f t="shared" si="2"/>
        <v>0</v>
      </c>
      <c r="I10" s="207">
        <v>0</v>
      </c>
      <c r="J10" s="210">
        <v>0</v>
      </c>
      <c r="K10" s="245">
        <f t="shared" ref="K10:K14" si="5">SUM(L10:M10)</f>
        <v>1</v>
      </c>
      <c r="L10" s="207">
        <v>1</v>
      </c>
      <c r="M10" s="210">
        <v>0</v>
      </c>
      <c r="N10" s="256">
        <f t="shared" si="3"/>
        <v>1</v>
      </c>
      <c r="O10" s="249">
        <f t="shared" si="1"/>
        <v>1</v>
      </c>
      <c r="P10" s="257">
        <f t="shared" si="4"/>
        <v>0</v>
      </c>
      <c r="Q10" s="211" t="s">
        <v>126</v>
      </c>
    </row>
    <row r="11" spans="1:17" ht="40" customHeight="1">
      <c r="A11" s="208">
        <v>7</v>
      </c>
      <c r="B11" s="225" t="s">
        <v>58</v>
      </c>
      <c r="C11" s="220" t="s">
        <v>58</v>
      </c>
      <c r="D11" s="206">
        <v>43746</v>
      </c>
      <c r="E11" s="610" t="s">
        <v>237</v>
      </c>
      <c r="F11" s="611" t="s">
        <v>237</v>
      </c>
      <c r="G11" s="506" t="s">
        <v>228</v>
      </c>
      <c r="H11" s="252">
        <f t="shared" si="2"/>
        <v>12</v>
      </c>
      <c r="I11" s="207">
        <v>1</v>
      </c>
      <c r="J11" s="210">
        <v>11</v>
      </c>
      <c r="K11" s="245">
        <f t="shared" si="5"/>
        <v>3</v>
      </c>
      <c r="L11" s="207">
        <v>2</v>
      </c>
      <c r="M11" s="210">
        <v>1</v>
      </c>
      <c r="N11" s="256">
        <f t="shared" si="3"/>
        <v>15</v>
      </c>
      <c r="O11" s="249">
        <f t="shared" si="1"/>
        <v>3</v>
      </c>
      <c r="P11" s="257">
        <f t="shared" si="4"/>
        <v>12</v>
      </c>
      <c r="Q11" s="216" t="s">
        <v>90</v>
      </c>
    </row>
    <row r="12" spans="1:17" ht="40" customHeight="1">
      <c r="A12" s="208">
        <v>8</v>
      </c>
      <c r="B12" s="225" t="s">
        <v>58</v>
      </c>
      <c r="C12" s="220" t="s">
        <v>60</v>
      </c>
      <c r="D12" s="206">
        <v>43747</v>
      </c>
      <c r="E12" s="610" t="s">
        <v>237</v>
      </c>
      <c r="F12" s="611" t="s">
        <v>237</v>
      </c>
      <c r="G12" s="506" t="s">
        <v>226</v>
      </c>
      <c r="H12" s="252">
        <f t="shared" si="2"/>
        <v>15</v>
      </c>
      <c r="I12" s="207">
        <v>0</v>
      </c>
      <c r="J12" s="210">
        <v>15</v>
      </c>
      <c r="K12" s="245">
        <f t="shared" si="5"/>
        <v>1</v>
      </c>
      <c r="L12" s="207">
        <v>1</v>
      </c>
      <c r="M12" s="210">
        <v>0</v>
      </c>
      <c r="N12" s="256">
        <f t="shared" si="3"/>
        <v>16</v>
      </c>
      <c r="O12" s="249">
        <f t="shared" si="1"/>
        <v>1</v>
      </c>
      <c r="P12" s="257">
        <f t="shared" si="4"/>
        <v>15</v>
      </c>
      <c r="Q12" s="211" t="s">
        <v>90</v>
      </c>
    </row>
    <row r="13" spans="1:17" ht="46.25" customHeight="1">
      <c r="A13" s="208">
        <v>9</v>
      </c>
      <c r="B13" s="225" t="s">
        <v>58</v>
      </c>
      <c r="C13" s="220" t="s">
        <v>61</v>
      </c>
      <c r="D13" s="206">
        <v>43748</v>
      </c>
      <c r="E13" s="610" t="s">
        <v>237</v>
      </c>
      <c r="F13" s="611" t="s">
        <v>237</v>
      </c>
      <c r="G13" s="506" t="s">
        <v>229</v>
      </c>
      <c r="H13" s="252">
        <f t="shared" si="2"/>
        <v>10</v>
      </c>
      <c r="I13" s="207">
        <v>0</v>
      </c>
      <c r="J13" s="210">
        <v>10</v>
      </c>
      <c r="K13" s="245">
        <f t="shared" si="5"/>
        <v>1</v>
      </c>
      <c r="L13" s="207">
        <v>0</v>
      </c>
      <c r="M13" s="210">
        <v>1</v>
      </c>
      <c r="N13" s="256">
        <f t="shared" si="3"/>
        <v>11</v>
      </c>
      <c r="O13" s="249">
        <f t="shared" si="1"/>
        <v>0</v>
      </c>
      <c r="P13" s="257">
        <f t="shared" si="4"/>
        <v>11</v>
      </c>
      <c r="Q13" s="211" t="s">
        <v>90</v>
      </c>
    </row>
    <row r="14" spans="1:17" ht="40" customHeight="1">
      <c r="A14" s="208">
        <v>10</v>
      </c>
      <c r="B14" s="225" t="s">
        <v>58</v>
      </c>
      <c r="C14" s="220" t="s">
        <v>61</v>
      </c>
      <c r="D14" s="206">
        <v>43748</v>
      </c>
      <c r="E14" s="610" t="s">
        <v>237</v>
      </c>
      <c r="F14" s="611" t="s">
        <v>237</v>
      </c>
      <c r="G14" s="506" t="s">
        <v>226</v>
      </c>
      <c r="H14" s="252">
        <f t="shared" si="2"/>
        <v>3</v>
      </c>
      <c r="I14" s="207">
        <v>0</v>
      </c>
      <c r="J14" s="210">
        <v>3</v>
      </c>
      <c r="K14" s="245">
        <f t="shared" si="5"/>
        <v>1</v>
      </c>
      <c r="L14" s="207">
        <v>1</v>
      </c>
      <c r="M14" s="210">
        <v>0</v>
      </c>
      <c r="N14" s="256">
        <f t="shared" si="3"/>
        <v>4</v>
      </c>
      <c r="O14" s="249">
        <f t="shared" si="1"/>
        <v>1</v>
      </c>
      <c r="P14" s="257">
        <f t="shared" si="4"/>
        <v>3</v>
      </c>
      <c r="Q14" s="216" t="s">
        <v>90</v>
      </c>
    </row>
    <row r="15" spans="1:17" ht="51">
      <c r="A15" s="208">
        <v>11</v>
      </c>
      <c r="B15" s="225" t="s">
        <v>99</v>
      </c>
      <c r="C15" s="220" t="s">
        <v>99</v>
      </c>
      <c r="D15" s="206">
        <v>43759</v>
      </c>
      <c r="E15" s="610" t="s">
        <v>237</v>
      </c>
      <c r="F15" s="611" t="s">
        <v>237</v>
      </c>
      <c r="G15" s="506" t="s">
        <v>230</v>
      </c>
      <c r="H15" s="252">
        <f t="shared" si="2"/>
        <v>0</v>
      </c>
      <c r="I15" s="207">
        <v>0</v>
      </c>
      <c r="J15" s="210">
        <v>0</v>
      </c>
      <c r="K15" s="245">
        <f>SUM(L15:M15)</f>
        <v>3</v>
      </c>
      <c r="L15" s="207">
        <v>1</v>
      </c>
      <c r="M15" s="210">
        <v>2</v>
      </c>
      <c r="N15" s="256">
        <f t="shared" si="3"/>
        <v>3</v>
      </c>
      <c r="O15" s="249">
        <f t="shared" si="1"/>
        <v>1</v>
      </c>
      <c r="P15" s="257">
        <f t="shared" si="4"/>
        <v>2</v>
      </c>
      <c r="Q15" s="211" t="s">
        <v>126</v>
      </c>
    </row>
    <row r="16" spans="1:17" ht="34">
      <c r="A16" s="208">
        <v>12</v>
      </c>
      <c r="B16" s="225" t="s">
        <v>99</v>
      </c>
      <c r="C16" s="220" t="s">
        <v>123</v>
      </c>
      <c r="D16" s="206">
        <v>43760</v>
      </c>
      <c r="E16" s="610" t="s">
        <v>237</v>
      </c>
      <c r="F16" s="611" t="s">
        <v>237</v>
      </c>
      <c r="G16" s="506" t="s">
        <v>226</v>
      </c>
      <c r="H16" s="252">
        <f t="shared" si="2"/>
        <v>4</v>
      </c>
      <c r="I16" s="207">
        <v>1</v>
      </c>
      <c r="J16" s="210">
        <v>3</v>
      </c>
      <c r="K16" s="254">
        <f t="shared" ref="K16:K17" si="6">SUM(L16:M16)</f>
        <v>1</v>
      </c>
      <c r="L16" s="207">
        <v>1</v>
      </c>
      <c r="M16" s="210">
        <v>0</v>
      </c>
      <c r="N16" s="256">
        <f t="shared" si="3"/>
        <v>5</v>
      </c>
      <c r="O16" s="249">
        <f t="shared" si="1"/>
        <v>2</v>
      </c>
      <c r="P16" s="257">
        <f t="shared" si="4"/>
        <v>3</v>
      </c>
      <c r="Q16" s="211" t="s">
        <v>90</v>
      </c>
    </row>
    <row r="17" spans="1:17" ht="40" customHeight="1" thickBot="1">
      <c r="A17" s="208">
        <v>13</v>
      </c>
      <c r="B17" s="225" t="s">
        <v>99</v>
      </c>
      <c r="C17" s="220" t="s">
        <v>125</v>
      </c>
      <c r="D17" s="206">
        <v>43761</v>
      </c>
      <c r="E17" s="610" t="s">
        <v>237</v>
      </c>
      <c r="F17" s="611" t="s">
        <v>237</v>
      </c>
      <c r="G17" s="506" t="s">
        <v>230</v>
      </c>
      <c r="H17" s="241">
        <f t="shared" si="2"/>
        <v>7</v>
      </c>
      <c r="I17" s="213">
        <v>0</v>
      </c>
      <c r="J17" s="215">
        <v>7</v>
      </c>
      <c r="K17" s="247">
        <f t="shared" si="6"/>
        <v>3</v>
      </c>
      <c r="L17" s="213">
        <v>1</v>
      </c>
      <c r="M17" s="215">
        <v>2</v>
      </c>
      <c r="N17" s="339">
        <f>SUM(O17:P17)</f>
        <v>10</v>
      </c>
      <c r="O17" s="259">
        <f>I17+L17</f>
        <v>1</v>
      </c>
      <c r="P17" s="340">
        <f t="shared" si="4"/>
        <v>9</v>
      </c>
      <c r="Q17" s="211" t="s">
        <v>90</v>
      </c>
    </row>
    <row r="18" spans="1:17" ht="41" customHeight="1" thickBot="1">
      <c r="H18" s="239">
        <f t="shared" ref="H18:P18" si="7">SUM(H5:H17)</f>
        <v>97</v>
      </c>
      <c r="I18" s="341">
        <f t="shared" si="7"/>
        <v>5</v>
      </c>
      <c r="J18" s="342">
        <f t="shared" si="7"/>
        <v>92</v>
      </c>
      <c r="K18" s="248">
        <f t="shared" si="7"/>
        <v>21</v>
      </c>
      <c r="L18" s="341">
        <f t="shared" si="7"/>
        <v>11</v>
      </c>
      <c r="M18" s="343">
        <f t="shared" si="7"/>
        <v>10</v>
      </c>
      <c r="N18" s="260">
        <f t="shared" si="7"/>
        <v>118</v>
      </c>
      <c r="O18" s="341">
        <f t="shared" si="7"/>
        <v>16</v>
      </c>
      <c r="P18" s="343">
        <f t="shared" si="7"/>
        <v>102</v>
      </c>
    </row>
  </sheetData>
  <autoFilter ref="A3:Q18" xr:uid="{2FEF8B84-340E-C846-ACC2-1F775807C7E6}">
    <filterColumn colId="7" showButton="0"/>
    <filterColumn colId="8" showButton="0"/>
    <filterColumn colId="10" showButton="0"/>
    <filterColumn colId="11" showButton="0"/>
    <filterColumn colId="13" showButton="0"/>
    <filterColumn colId="14" showButton="0"/>
  </autoFilter>
  <mergeCells count="13">
    <mergeCell ref="A1:Q1"/>
    <mergeCell ref="F2:F4"/>
    <mergeCell ref="E2:E4"/>
    <mergeCell ref="D2:D4"/>
    <mergeCell ref="C2:C4"/>
    <mergeCell ref="B2:B4"/>
    <mergeCell ref="A2:A4"/>
    <mergeCell ref="H2:P2"/>
    <mergeCell ref="H3:J3"/>
    <mergeCell ref="K3:M3"/>
    <mergeCell ref="N3:P3"/>
    <mergeCell ref="G2:G4"/>
    <mergeCell ref="Q2:Q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28787-DACA-2E4F-9F0B-63056310BF3E}">
  <dimension ref="A1:M5"/>
  <sheetViews>
    <sheetView workbookViewId="0">
      <selection activeCell="E9" sqref="E9"/>
    </sheetView>
  </sheetViews>
  <sheetFormatPr baseColWidth="10" defaultColWidth="10.83203125" defaultRowHeight="24"/>
  <cols>
    <col min="1" max="1" width="15" style="234" customWidth="1"/>
    <col min="2" max="2" width="17.6640625" style="234" customWidth="1"/>
    <col min="3" max="3" width="5.83203125" style="234" customWidth="1"/>
    <col min="4" max="4" width="6.33203125" style="234" customWidth="1"/>
    <col min="5" max="5" width="17.5" style="234" customWidth="1"/>
    <col min="6" max="6" width="6.33203125" style="234" customWidth="1"/>
    <col min="7" max="7" width="6.5" style="234" customWidth="1"/>
    <col min="8" max="8" width="16.83203125" style="234" customWidth="1"/>
    <col min="9" max="9" width="13" style="234" customWidth="1"/>
    <col min="10" max="10" width="12.6640625" style="234" customWidth="1"/>
    <col min="11" max="12" width="19" style="234" customWidth="1"/>
    <col min="13" max="13" width="18.6640625" style="234" customWidth="1"/>
    <col min="14" max="16384" width="10.83203125" style="234"/>
  </cols>
  <sheetData>
    <row r="1" spans="1:13" ht="36" customHeight="1" thickBot="1">
      <c r="A1" s="525" t="s">
        <v>166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</row>
    <row r="2" spans="1:13" s="229" customFormat="1" ht="25" customHeight="1" thickBot="1">
      <c r="A2" s="528" t="s">
        <v>136</v>
      </c>
      <c r="B2" s="530" t="s">
        <v>140</v>
      </c>
      <c r="C2" s="531"/>
      <c r="D2" s="531"/>
      <c r="E2" s="531"/>
      <c r="F2" s="531"/>
      <c r="G2" s="531"/>
      <c r="H2" s="531"/>
      <c r="I2" s="531"/>
      <c r="J2" s="531"/>
      <c r="K2" s="532" t="s">
        <v>144</v>
      </c>
      <c r="L2" s="533"/>
      <c r="M2" s="534"/>
    </row>
    <row r="3" spans="1:13" s="229" customFormat="1" ht="29" customHeight="1" thickBot="1">
      <c r="A3" s="529"/>
      <c r="B3" s="522" t="s">
        <v>98</v>
      </c>
      <c r="C3" s="523"/>
      <c r="D3" s="524"/>
      <c r="E3" s="522" t="s">
        <v>137</v>
      </c>
      <c r="F3" s="523"/>
      <c r="G3" s="524"/>
      <c r="H3" s="523" t="s">
        <v>138</v>
      </c>
      <c r="I3" s="523"/>
      <c r="J3" s="523"/>
      <c r="K3" s="535"/>
      <c r="L3" s="536"/>
      <c r="M3" s="537"/>
    </row>
    <row r="4" spans="1:13" s="204" customFormat="1" ht="53" customHeight="1">
      <c r="A4" s="269" t="s">
        <v>131</v>
      </c>
      <c r="B4" s="269" t="s">
        <v>133</v>
      </c>
      <c r="C4" s="226" t="s">
        <v>37</v>
      </c>
      <c r="D4" s="227" t="s">
        <v>38</v>
      </c>
      <c r="E4" s="269" t="s">
        <v>145</v>
      </c>
      <c r="F4" s="226" t="s">
        <v>37</v>
      </c>
      <c r="G4" s="227" t="s">
        <v>38</v>
      </c>
      <c r="H4" s="264" t="s">
        <v>132</v>
      </c>
      <c r="I4" s="226" t="s">
        <v>135</v>
      </c>
      <c r="J4" s="265" t="s">
        <v>134</v>
      </c>
      <c r="K4" s="267" t="s">
        <v>142</v>
      </c>
      <c r="L4" s="266" t="s">
        <v>143</v>
      </c>
      <c r="M4" s="268" t="s">
        <v>141</v>
      </c>
    </row>
    <row r="5" spans="1:13" ht="58" customHeight="1" thickBot="1">
      <c r="A5" s="230">
        <v>15</v>
      </c>
      <c r="B5" s="230">
        <f>C5+D5</f>
        <v>146</v>
      </c>
      <c r="C5" s="231">
        <f>'Desagregado EMS (2)'!J20</f>
        <v>58</v>
      </c>
      <c r="D5" s="232">
        <f>'Desagregado EMS (2)'!K20</f>
        <v>88</v>
      </c>
      <c r="E5" s="230">
        <f>F5+G5</f>
        <v>25</v>
      </c>
      <c r="F5" s="231">
        <f>'Desagregado EMS (2)'!M20</f>
        <v>11</v>
      </c>
      <c r="G5" s="232">
        <f>'Desagregado EMS (2)'!N20</f>
        <v>14</v>
      </c>
      <c r="H5" s="233">
        <f>B5+E5</f>
        <v>171</v>
      </c>
      <c r="I5" s="231">
        <f>C5+F5</f>
        <v>69</v>
      </c>
      <c r="J5" s="270">
        <f>D5+G5</f>
        <v>102</v>
      </c>
      <c r="K5" s="261">
        <v>10</v>
      </c>
      <c r="L5" s="262">
        <v>6</v>
      </c>
      <c r="M5" s="263">
        <v>15</v>
      </c>
    </row>
  </sheetData>
  <mergeCells count="7">
    <mergeCell ref="A1:M1"/>
    <mergeCell ref="A2:A3"/>
    <mergeCell ref="B2:J2"/>
    <mergeCell ref="K2:M3"/>
    <mergeCell ref="B3:D3"/>
    <mergeCell ref="E3:G3"/>
    <mergeCell ref="H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C1CE0-85B2-8643-B18B-D50429641693}">
  <dimension ref="A1:R22"/>
  <sheetViews>
    <sheetView topLeftCell="G1" zoomScale="108" workbookViewId="0">
      <selection activeCell="E5" sqref="E5:F19"/>
    </sheetView>
  </sheetViews>
  <sheetFormatPr baseColWidth="10" defaultColWidth="10.83203125" defaultRowHeight="16"/>
  <cols>
    <col min="1" max="1" width="6" style="1" customWidth="1"/>
    <col min="2" max="2" width="15.5" style="1" customWidth="1"/>
    <col min="3" max="3" width="22" style="10" customWidth="1"/>
    <col min="4" max="4" width="13.83203125" style="28" customWidth="1"/>
    <col min="5" max="5" width="13.6640625" style="1" customWidth="1"/>
    <col min="6" max="6" width="36" style="12" customWidth="1"/>
    <col min="7" max="7" width="31" style="488" customWidth="1"/>
    <col min="8" max="8" width="15" style="1" customWidth="1"/>
    <col min="9" max="9" width="12.5" style="12" customWidth="1"/>
    <col min="10" max="11" width="5.6640625" style="1" customWidth="1"/>
    <col min="12" max="12" width="11.83203125" style="1" customWidth="1"/>
    <col min="13" max="13" width="6" style="1" customWidth="1"/>
    <col min="14" max="14" width="5.83203125" style="1" customWidth="1"/>
    <col min="15" max="15" width="12.1640625" style="1" customWidth="1"/>
    <col min="16" max="16" width="10.83203125" style="1"/>
    <col min="17" max="17" width="11" style="1" customWidth="1"/>
    <col min="18" max="18" width="26.1640625" style="1" hidden="1" customWidth="1"/>
    <col min="19" max="19" width="41.33203125" style="1" customWidth="1"/>
    <col min="20" max="16384" width="10.83203125" style="1"/>
  </cols>
  <sheetData>
    <row r="1" spans="1:18" s="212" customFormat="1" ht="38" customHeight="1" thickBot="1">
      <c r="A1" s="550" t="s">
        <v>167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  <c r="O1" s="550"/>
      <c r="P1" s="550"/>
      <c r="Q1" s="550"/>
      <c r="R1" s="550"/>
    </row>
    <row r="2" spans="1:18" s="212" customFormat="1" ht="35" customHeight="1" thickBot="1">
      <c r="A2" s="557" t="s">
        <v>28</v>
      </c>
      <c r="B2" s="554" t="s">
        <v>27</v>
      </c>
      <c r="C2" s="551" t="s">
        <v>4</v>
      </c>
      <c r="D2" s="551" t="s">
        <v>34</v>
      </c>
      <c r="E2" s="554" t="s">
        <v>161</v>
      </c>
      <c r="F2" s="551" t="s">
        <v>160</v>
      </c>
      <c r="G2" s="575" t="s">
        <v>106</v>
      </c>
      <c r="H2" s="576"/>
      <c r="I2" s="560" t="s">
        <v>159</v>
      </c>
      <c r="J2" s="561"/>
      <c r="K2" s="561"/>
      <c r="L2" s="561"/>
      <c r="M2" s="561"/>
      <c r="N2" s="561"/>
      <c r="O2" s="561"/>
      <c r="P2" s="561"/>
      <c r="Q2" s="562"/>
      <c r="R2" s="572" t="s">
        <v>81</v>
      </c>
    </row>
    <row r="3" spans="1:18" s="212" customFormat="1" ht="49" customHeight="1" thickBot="1">
      <c r="A3" s="558"/>
      <c r="B3" s="555"/>
      <c r="C3" s="552"/>
      <c r="D3" s="552"/>
      <c r="E3" s="555"/>
      <c r="F3" s="552"/>
      <c r="G3" s="577"/>
      <c r="H3" s="578"/>
      <c r="I3" s="563" t="s">
        <v>98</v>
      </c>
      <c r="J3" s="564"/>
      <c r="K3" s="565"/>
      <c r="L3" s="563" t="s">
        <v>163</v>
      </c>
      <c r="M3" s="564"/>
      <c r="N3" s="565"/>
      <c r="O3" s="563" t="s">
        <v>138</v>
      </c>
      <c r="P3" s="564"/>
      <c r="Q3" s="565"/>
      <c r="R3" s="573"/>
    </row>
    <row r="4" spans="1:18" s="223" customFormat="1" ht="35" thickBot="1">
      <c r="A4" s="559"/>
      <c r="B4" s="556"/>
      <c r="C4" s="553"/>
      <c r="D4" s="553"/>
      <c r="E4" s="556"/>
      <c r="F4" s="553"/>
      <c r="G4" s="577"/>
      <c r="H4" s="579"/>
      <c r="I4" s="323" t="s">
        <v>139</v>
      </c>
      <c r="J4" s="321" t="s">
        <v>37</v>
      </c>
      <c r="K4" s="324" t="s">
        <v>38</v>
      </c>
      <c r="L4" s="323" t="s">
        <v>162</v>
      </c>
      <c r="M4" s="321" t="s">
        <v>37</v>
      </c>
      <c r="N4" s="324" t="s">
        <v>38</v>
      </c>
      <c r="O4" s="337" t="s">
        <v>129</v>
      </c>
      <c r="P4" s="336" t="s">
        <v>32</v>
      </c>
      <c r="Q4" s="330" t="s">
        <v>33</v>
      </c>
      <c r="R4" s="574"/>
    </row>
    <row r="5" spans="1:18" ht="50" customHeight="1">
      <c r="A5" s="251">
        <v>1</v>
      </c>
      <c r="B5" s="480" t="s">
        <v>74</v>
      </c>
      <c r="C5" s="349" t="s">
        <v>130</v>
      </c>
      <c r="D5" s="217">
        <v>43718</v>
      </c>
      <c r="E5" s="612" t="s">
        <v>237</v>
      </c>
      <c r="F5" s="613" t="s">
        <v>237</v>
      </c>
      <c r="G5" s="494" t="s">
        <v>204</v>
      </c>
      <c r="H5" s="491" t="s">
        <v>200</v>
      </c>
      <c r="I5" s="240">
        <f t="shared" ref="I5:I9" si="0">SUM(J5:K5)</f>
        <v>5</v>
      </c>
      <c r="J5" s="207">
        <v>1</v>
      </c>
      <c r="K5" s="210">
        <v>4</v>
      </c>
      <c r="L5" s="245">
        <f t="shared" ref="L5:L9" si="1">SUM(M5:N5)</f>
        <v>1</v>
      </c>
      <c r="M5" s="207">
        <v>0</v>
      </c>
      <c r="N5" s="210">
        <v>1</v>
      </c>
      <c r="O5" s="221">
        <f t="shared" ref="O5:O9" si="2">SUM(P5:Q5)</f>
        <v>6</v>
      </c>
      <c r="P5" s="209">
        <f t="shared" ref="P5:P12" si="3">M5+J5</f>
        <v>1</v>
      </c>
      <c r="Q5" s="210">
        <f t="shared" ref="Q5:Q12" si="4">K5+N5</f>
        <v>5</v>
      </c>
      <c r="R5" s="258" t="s">
        <v>90</v>
      </c>
    </row>
    <row r="6" spans="1:18" ht="51">
      <c r="A6" s="208">
        <v>2</v>
      </c>
      <c r="B6" s="333" t="s">
        <v>5</v>
      </c>
      <c r="C6" s="333" t="s">
        <v>5</v>
      </c>
      <c r="D6" s="206">
        <v>43726</v>
      </c>
      <c r="E6" s="612" t="s">
        <v>237</v>
      </c>
      <c r="F6" s="613" t="s">
        <v>237</v>
      </c>
      <c r="G6" s="495" t="s">
        <v>205</v>
      </c>
      <c r="H6" s="492" t="s">
        <v>200</v>
      </c>
      <c r="I6" s="240">
        <f t="shared" si="0"/>
        <v>10</v>
      </c>
      <c r="J6" s="207">
        <v>4</v>
      </c>
      <c r="K6" s="210">
        <v>6</v>
      </c>
      <c r="L6" s="245">
        <f t="shared" si="1"/>
        <v>1</v>
      </c>
      <c r="M6" s="207">
        <v>1</v>
      </c>
      <c r="N6" s="210">
        <v>0</v>
      </c>
      <c r="O6" s="221">
        <f t="shared" si="2"/>
        <v>11</v>
      </c>
      <c r="P6" s="209">
        <f t="shared" si="3"/>
        <v>5</v>
      </c>
      <c r="Q6" s="210">
        <f t="shared" si="4"/>
        <v>6</v>
      </c>
      <c r="R6" s="211" t="s">
        <v>90</v>
      </c>
    </row>
    <row r="7" spans="1:18" ht="51">
      <c r="A7" s="208">
        <v>3</v>
      </c>
      <c r="B7" s="333" t="s">
        <v>5</v>
      </c>
      <c r="C7" s="333" t="s">
        <v>6</v>
      </c>
      <c r="D7" s="206">
        <v>43727</v>
      </c>
      <c r="E7" s="612" t="s">
        <v>237</v>
      </c>
      <c r="F7" s="613" t="s">
        <v>237</v>
      </c>
      <c r="G7" s="496" t="s">
        <v>206</v>
      </c>
      <c r="H7" s="491" t="s">
        <v>200</v>
      </c>
      <c r="I7" s="240">
        <f t="shared" si="0"/>
        <v>12</v>
      </c>
      <c r="J7" s="207">
        <v>9</v>
      </c>
      <c r="K7" s="210">
        <v>3</v>
      </c>
      <c r="L7" s="245">
        <f t="shared" si="1"/>
        <v>4</v>
      </c>
      <c r="M7" s="207">
        <v>1</v>
      </c>
      <c r="N7" s="210">
        <v>3</v>
      </c>
      <c r="O7" s="221">
        <f t="shared" si="2"/>
        <v>16</v>
      </c>
      <c r="P7" s="209">
        <f t="shared" si="3"/>
        <v>10</v>
      </c>
      <c r="Q7" s="210">
        <f t="shared" si="4"/>
        <v>6</v>
      </c>
      <c r="R7" s="44" t="s">
        <v>91</v>
      </c>
    </row>
    <row r="8" spans="1:18" ht="19">
      <c r="A8" s="208">
        <v>4</v>
      </c>
      <c r="B8" s="333" t="s">
        <v>5</v>
      </c>
      <c r="C8" s="333" t="s">
        <v>6</v>
      </c>
      <c r="D8" s="206">
        <v>43727</v>
      </c>
      <c r="E8" s="612" t="s">
        <v>237</v>
      </c>
      <c r="F8" s="613" t="s">
        <v>237</v>
      </c>
      <c r="G8" s="497" t="s">
        <v>207</v>
      </c>
      <c r="H8" s="492" t="s">
        <v>200</v>
      </c>
      <c r="I8" s="240">
        <f t="shared" si="0"/>
        <v>13</v>
      </c>
      <c r="J8" s="207">
        <v>7</v>
      </c>
      <c r="K8" s="210">
        <v>6</v>
      </c>
      <c r="L8" s="245">
        <f t="shared" si="1"/>
        <v>3</v>
      </c>
      <c r="M8" s="207">
        <v>3</v>
      </c>
      <c r="N8" s="210">
        <v>0</v>
      </c>
      <c r="O8" s="221">
        <f t="shared" si="2"/>
        <v>16</v>
      </c>
      <c r="P8" s="209">
        <f t="shared" si="3"/>
        <v>10</v>
      </c>
      <c r="Q8" s="210">
        <f t="shared" si="4"/>
        <v>6</v>
      </c>
      <c r="R8" s="211" t="s">
        <v>90</v>
      </c>
    </row>
    <row r="9" spans="1:18" ht="43" customHeight="1">
      <c r="A9" s="208">
        <v>5</v>
      </c>
      <c r="B9" s="333" t="s">
        <v>5</v>
      </c>
      <c r="C9" s="333" t="s">
        <v>6</v>
      </c>
      <c r="D9" s="206">
        <v>43728</v>
      </c>
      <c r="E9" s="612" t="s">
        <v>237</v>
      </c>
      <c r="F9" s="613" t="s">
        <v>237</v>
      </c>
      <c r="G9" s="498" t="s">
        <v>208</v>
      </c>
      <c r="H9" s="489" t="s">
        <v>201</v>
      </c>
      <c r="I9" s="240">
        <f t="shared" si="0"/>
        <v>11</v>
      </c>
      <c r="J9" s="207">
        <v>6</v>
      </c>
      <c r="K9" s="210">
        <v>5</v>
      </c>
      <c r="L9" s="245">
        <f t="shared" si="1"/>
        <v>2</v>
      </c>
      <c r="M9" s="207">
        <v>0</v>
      </c>
      <c r="N9" s="246">
        <v>2</v>
      </c>
      <c r="O9" s="221">
        <f t="shared" si="2"/>
        <v>13</v>
      </c>
      <c r="P9" s="209">
        <f t="shared" si="3"/>
        <v>6</v>
      </c>
      <c r="Q9" s="210">
        <f t="shared" si="4"/>
        <v>7</v>
      </c>
      <c r="R9" s="211" t="s">
        <v>90</v>
      </c>
    </row>
    <row r="10" spans="1:18" ht="34">
      <c r="A10" s="208">
        <v>6</v>
      </c>
      <c r="B10" s="333" t="s">
        <v>58</v>
      </c>
      <c r="C10" s="333" t="s">
        <v>58</v>
      </c>
      <c r="D10" s="206">
        <v>43745</v>
      </c>
      <c r="E10" s="612" t="s">
        <v>237</v>
      </c>
      <c r="F10" s="613" t="s">
        <v>237</v>
      </c>
      <c r="G10" s="498" t="s">
        <v>210</v>
      </c>
      <c r="H10" s="490" t="s">
        <v>201</v>
      </c>
      <c r="I10" s="240">
        <f t="shared" ref="I10:I15" si="5">SUM(J10:K10)</f>
        <v>13</v>
      </c>
      <c r="J10" s="207">
        <v>3</v>
      </c>
      <c r="K10" s="210">
        <v>10</v>
      </c>
      <c r="L10" s="245">
        <f t="shared" ref="L10:L15" si="6">SUM(M10:N10)</f>
        <v>3</v>
      </c>
      <c r="M10" s="207">
        <v>1</v>
      </c>
      <c r="N10" s="210">
        <v>2</v>
      </c>
      <c r="O10" s="221">
        <f t="shared" ref="O10:O12" si="7">SUM(P10:Q10)</f>
        <v>16</v>
      </c>
      <c r="P10" s="209">
        <f t="shared" si="3"/>
        <v>4</v>
      </c>
      <c r="Q10" s="210">
        <f t="shared" si="4"/>
        <v>12</v>
      </c>
      <c r="R10" s="211" t="s">
        <v>90</v>
      </c>
    </row>
    <row r="11" spans="1:18" ht="51">
      <c r="A11" s="208">
        <v>7</v>
      </c>
      <c r="B11" s="333" t="s">
        <v>58</v>
      </c>
      <c r="C11" s="333" t="s">
        <v>58</v>
      </c>
      <c r="D11" s="206">
        <v>43746</v>
      </c>
      <c r="E11" s="612" t="s">
        <v>237</v>
      </c>
      <c r="F11" s="613" t="s">
        <v>237</v>
      </c>
      <c r="G11" s="499" t="s">
        <v>209</v>
      </c>
      <c r="H11" s="493" t="s">
        <v>203</v>
      </c>
      <c r="I11" s="240">
        <f t="shared" si="5"/>
        <v>11</v>
      </c>
      <c r="J11" s="207">
        <v>1</v>
      </c>
      <c r="K11" s="210">
        <v>10</v>
      </c>
      <c r="L11" s="245">
        <f t="shared" si="6"/>
        <v>1</v>
      </c>
      <c r="M11" s="207">
        <v>0</v>
      </c>
      <c r="N11" s="210">
        <v>1</v>
      </c>
      <c r="O11" s="221">
        <f t="shared" si="7"/>
        <v>12</v>
      </c>
      <c r="P11" s="209">
        <f t="shared" si="3"/>
        <v>1</v>
      </c>
      <c r="Q11" s="210">
        <f t="shared" si="4"/>
        <v>11</v>
      </c>
      <c r="R11" s="211" t="s">
        <v>90</v>
      </c>
    </row>
    <row r="12" spans="1:18" ht="19">
      <c r="A12" s="208">
        <v>8</v>
      </c>
      <c r="B12" s="333" t="s">
        <v>58</v>
      </c>
      <c r="C12" s="333" t="s">
        <v>58</v>
      </c>
      <c r="D12" s="206">
        <v>43746</v>
      </c>
      <c r="E12" s="612" t="s">
        <v>237</v>
      </c>
      <c r="F12" s="613" t="s">
        <v>237</v>
      </c>
      <c r="G12" s="500" t="s">
        <v>114</v>
      </c>
      <c r="H12" s="489" t="s">
        <v>201</v>
      </c>
      <c r="I12" s="240">
        <f t="shared" si="5"/>
        <v>6</v>
      </c>
      <c r="J12" s="207">
        <v>3</v>
      </c>
      <c r="K12" s="210">
        <v>3</v>
      </c>
      <c r="L12" s="245">
        <f t="shared" si="6"/>
        <v>1</v>
      </c>
      <c r="M12" s="207">
        <v>0</v>
      </c>
      <c r="N12" s="210">
        <v>1</v>
      </c>
      <c r="O12" s="221">
        <f t="shared" si="7"/>
        <v>7</v>
      </c>
      <c r="P12" s="209">
        <f t="shared" si="3"/>
        <v>3</v>
      </c>
      <c r="Q12" s="210">
        <f t="shared" si="4"/>
        <v>4</v>
      </c>
      <c r="R12" s="211" t="s">
        <v>90</v>
      </c>
    </row>
    <row r="13" spans="1:18" ht="50" customHeight="1">
      <c r="A13" s="208">
        <v>9</v>
      </c>
      <c r="B13" s="333" t="s">
        <v>58</v>
      </c>
      <c r="C13" s="334" t="s">
        <v>59</v>
      </c>
      <c r="D13" s="206">
        <v>43747</v>
      </c>
      <c r="E13" s="612" t="s">
        <v>237</v>
      </c>
      <c r="F13" s="613" t="s">
        <v>237</v>
      </c>
      <c r="G13" s="499" t="s">
        <v>209</v>
      </c>
      <c r="H13" s="493" t="s">
        <v>203</v>
      </c>
      <c r="I13" s="240">
        <f t="shared" si="5"/>
        <v>12</v>
      </c>
      <c r="J13" s="207">
        <v>2</v>
      </c>
      <c r="K13" s="210">
        <v>10</v>
      </c>
      <c r="L13" s="245">
        <f t="shared" si="6"/>
        <v>2</v>
      </c>
      <c r="M13" s="213">
        <v>0</v>
      </c>
      <c r="N13" s="215">
        <v>2</v>
      </c>
      <c r="O13" s="222">
        <f t="shared" ref="O13:O15" si="8">SUM(P13:Q13)</f>
        <v>14</v>
      </c>
      <c r="P13" s="214">
        <f t="shared" ref="P13:P15" si="9">M13+J13</f>
        <v>2</v>
      </c>
      <c r="Q13" s="215">
        <f t="shared" ref="Q13:Q15" si="10">K13+N13</f>
        <v>12</v>
      </c>
      <c r="R13" s="211" t="s">
        <v>90</v>
      </c>
    </row>
    <row r="14" spans="1:18" ht="19">
      <c r="A14" s="208">
        <v>10</v>
      </c>
      <c r="B14" s="333" t="s">
        <v>58</v>
      </c>
      <c r="C14" s="333" t="s">
        <v>59</v>
      </c>
      <c r="D14" s="206">
        <v>43748</v>
      </c>
      <c r="E14" s="612" t="s">
        <v>237</v>
      </c>
      <c r="F14" s="613" t="s">
        <v>237</v>
      </c>
      <c r="G14" s="500" t="s">
        <v>114</v>
      </c>
      <c r="H14" s="489" t="s">
        <v>201</v>
      </c>
      <c r="I14" s="240">
        <f t="shared" si="5"/>
        <v>7</v>
      </c>
      <c r="J14" s="207">
        <v>0</v>
      </c>
      <c r="K14" s="210">
        <v>7</v>
      </c>
      <c r="L14" s="245">
        <f t="shared" si="6"/>
        <v>1</v>
      </c>
      <c r="M14" s="213">
        <v>1</v>
      </c>
      <c r="N14" s="215">
        <v>0</v>
      </c>
      <c r="O14" s="222">
        <f t="shared" si="8"/>
        <v>8</v>
      </c>
      <c r="P14" s="214">
        <f t="shared" si="9"/>
        <v>1</v>
      </c>
      <c r="Q14" s="215">
        <f t="shared" si="10"/>
        <v>7</v>
      </c>
      <c r="R14" s="211" t="s">
        <v>90</v>
      </c>
    </row>
    <row r="15" spans="1:18" ht="34">
      <c r="A15" s="208">
        <v>11</v>
      </c>
      <c r="B15" s="333" t="s">
        <v>58</v>
      </c>
      <c r="C15" s="334" t="s">
        <v>59</v>
      </c>
      <c r="D15" s="206">
        <v>43748</v>
      </c>
      <c r="E15" s="612" t="s">
        <v>237</v>
      </c>
      <c r="F15" s="613" t="s">
        <v>237</v>
      </c>
      <c r="G15" s="502" t="s">
        <v>112</v>
      </c>
      <c r="H15" s="493" t="s">
        <v>202</v>
      </c>
      <c r="I15" s="240">
        <f t="shared" si="5"/>
        <v>9</v>
      </c>
      <c r="J15" s="207">
        <v>3</v>
      </c>
      <c r="K15" s="210">
        <v>6</v>
      </c>
      <c r="L15" s="245">
        <f t="shared" si="6"/>
        <v>2</v>
      </c>
      <c r="M15" s="213">
        <v>1</v>
      </c>
      <c r="N15" s="215">
        <v>1</v>
      </c>
      <c r="O15" s="222">
        <f t="shared" si="8"/>
        <v>11</v>
      </c>
      <c r="P15" s="214">
        <f t="shared" si="9"/>
        <v>4</v>
      </c>
      <c r="Q15" s="215">
        <f t="shared" si="10"/>
        <v>7</v>
      </c>
      <c r="R15" s="211" t="s">
        <v>90</v>
      </c>
    </row>
    <row r="16" spans="1:18" ht="30" customHeight="1">
      <c r="A16" s="208">
        <v>12</v>
      </c>
      <c r="B16" s="333" t="s">
        <v>99</v>
      </c>
      <c r="C16" s="334" t="s">
        <v>123</v>
      </c>
      <c r="D16" s="206">
        <v>43759</v>
      </c>
      <c r="E16" s="612" t="s">
        <v>237</v>
      </c>
      <c r="F16" s="613" t="s">
        <v>237</v>
      </c>
      <c r="G16" s="498" t="s">
        <v>210</v>
      </c>
      <c r="H16" s="489" t="s">
        <v>201</v>
      </c>
      <c r="I16" s="240">
        <v>7</v>
      </c>
      <c r="J16" s="207">
        <v>2</v>
      </c>
      <c r="K16" s="210">
        <v>5</v>
      </c>
      <c r="L16" s="245">
        <v>1</v>
      </c>
      <c r="M16" s="207">
        <v>1</v>
      </c>
      <c r="N16" s="210">
        <v>0</v>
      </c>
      <c r="O16" s="221">
        <v>8</v>
      </c>
      <c r="P16" s="209">
        <v>3</v>
      </c>
      <c r="Q16" s="210">
        <v>5</v>
      </c>
      <c r="R16" s="211" t="s">
        <v>90</v>
      </c>
    </row>
    <row r="17" spans="1:18" ht="51">
      <c r="A17" s="208">
        <v>13</v>
      </c>
      <c r="B17" s="333" t="s">
        <v>99</v>
      </c>
      <c r="C17" s="334" t="s">
        <v>123</v>
      </c>
      <c r="D17" s="206">
        <v>43760</v>
      </c>
      <c r="E17" s="612" t="s">
        <v>237</v>
      </c>
      <c r="F17" s="613" t="s">
        <v>237</v>
      </c>
      <c r="G17" s="496" t="s">
        <v>211</v>
      </c>
      <c r="H17" s="492" t="s">
        <v>200</v>
      </c>
      <c r="I17" s="240">
        <v>10</v>
      </c>
      <c r="J17" s="207">
        <v>4</v>
      </c>
      <c r="K17" s="210">
        <v>6</v>
      </c>
      <c r="L17" s="245">
        <v>1</v>
      </c>
      <c r="M17" s="207">
        <v>1</v>
      </c>
      <c r="N17" s="210">
        <v>0</v>
      </c>
      <c r="O17" s="221">
        <v>11</v>
      </c>
      <c r="P17" s="209">
        <v>5</v>
      </c>
      <c r="Q17" s="210">
        <v>6</v>
      </c>
      <c r="R17" s="211" t="s">
        <v>90</v>
      </c>
    </row>
    <row r="18" spans="1:18" ht="40" customHeight="1">
      <c r="A18" s="208">
        <v>14</v>
      </c>
      <c r="B18" s="333" t="s">
        <v>99</v>
      </c>
      <c r="C18" s="334" t="s">
        <v>168</v>
      </c>
      <c r="D18" s="206">
        <v>43760</v>
      </c>
      <c r="E18" s="612" t="s">
        <v>237</v>
      </c>
      <c r="F18" s="613" t="s">
        <v>237</v>
      </c>
      <c r="G18" s="498" t="s">
        <v>210</v>
      </c>
      <c r="H18" s="489" t="s">
        <v>201</v>
      </c>
      <c r="I18" s="240">
        <v>7</v>
      </c>
      <c r="J18" s="207">
        <v>4</v>
      </c>
      <c r="K18" s="210">
        <v>3</v>
      </c>
      <c r="L18" s="245">
        <v>1</v>
      </c>
      <c r="M18" s="207">
        <v>1</v>
      </c>
      <c r="N18" s="210">
        <v>0</v>
      </c>
      <c r="O18" s="221">
        <v>8</v>
      </c>
      <c r="P18" s="209">
        <v>5</v>
      </c>
      <c r="Q18" s="210">
        <v>3</v>
      </c>
      <c r="R18" s="211" t="s">
        <v>90</v>
      </c>
    </row>
    <row r="19" spans="1:18" ht="42" customHeight="1" thickBot="1">
      <c r="A19" s="208">
        <v>15</v>
      </c>
      <c r="B19" s="333" t="s">
        <v>99</v>
      </c>
      <c r="C19" s="334" t="s">
        <v>99</v>
      </c>
      <c r="D19" s="206">
        <v>43762</v>
      </c>
      <c r="E19" s="612" t="s">
        <v>237</v>
      </c>
      <c r="F19" s="613" t="s">
        <v>237</v>
      </c>
      <c r="G19" s="501" t="s">
        <v>213</v>
      </c>
      <c r="H19" s="493" t="s">
        <v>202</v>
      </c>
      <c r="I19" s="242">
        <v>13</v>
      </c>
      <c r="J19" s="243">
        <v>9</v>
      </c>
      <c r="K19" s="244">
        <v>4</v>
      </c>
      <c r="L19" s="338">
        <v>1</v>
      </c>
      <c r="M19" s="243">
        <v>0</v>
      </c>
      <c r="N19" s="244">
        <v>1</v>
      </c>
      <c r="O19" s="344">
        <v>14</v>
      </c>
      <c r="P19" s="335">
        <v>9</v>
      </c>
      <c r="Q19" s="244">
        <v>5</v>
      </c>
      <c r="R19" s="211" t="s">
        <v>90</v>
      </c>
    </row>
    <row r="20" spans="1:18" ht="38" customHeight="1" thickBot="1">
      <c r="G20" s="503" t="s">
        <v>214</v>
      </c>
      <c r="H20" s="12"/>
      <c r="I20" s="235">
        <f>SUM(I5:I19)</f>
        <v>146</v>
      </c>
      <c r="J20" s="236">
        <f t="shared" ref="J20:N20" si="11">SUM(J5:J19)</f>
        <v>58</v>
      </c>
      <c r="K20" s="236">
        <f t="shared" si="11"/>
        <v>88</v>
      </c>
      <c r="L20" s="237">
        <f>SUM(L5:L19)</f>
        <v>25</v>
      </c>
      <c r="M20" s="238">
        <f t="shared" si="11"/>
        <v>11</v>
      </c>
      <c r="N20" s="345">
        <f t="shared" si="11"/>
        <v>14</v>
      </c>
      <c r="O20" s="346">
        <f>SUM(O5:O19)</f>
        <v>171</v>
      </c>
      <c r="P20" s="347">
        <f>SUM(P5:P19)</f>
        <v>69</v>
      </c>
      <c r="Q20" s="348">
        <f>SUM(Q5:Q19)</f>
        <v>102</v>
      </c>
    </row>
    <row r="21" spans="1:18">
      <c r="H21" s="12"/>
      <c r="I21" s="1"/>
    </row>
    <row r="22" spans="1:18">
      <c r="H22" s="12"/>
      <c r="I22" s="1"/>
    </row>
  </sheetData>
  <mergeCells count="13">
    <mergeCell ref="A1:R1"/>
    <mergeCell ref="A2:A4"/>
    <mergeCell ref="B2:B4"/>
    <mergeCell ref="R2:R4"/>
    <mergeCell ref="I3:K3"/>
    <mergeCell ref="L3:N3"/>
    <mergeCell ref="O3:Q3"/>
    <mergeCell ref="C2:C4"/>
    <mergeCell ref="D2:D4"/>
    <mergeCell ref="E2:E4"/>
    <mergeCell ref="F2:F4"/>
    <mergeCell ref="I2:Q2"/>
    <mergeCell ref="G2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01126-E369-684C-8EE9-3220444B3197}">
  <dimension ref="A1:S5"/>
  <sheetViews>
    <sheetView workbookViewId="0">
      <selection activeCell="E11" sqref="E11"/>
    </sheetView>
  </sheetViews>
  <sheetFormatPr baseColWidth="10" defaultColWidth="10.83203125" defaultRowHeight="16"/>
  <cols>
    <col min="1" max="1" width="12.1640625" style="1" customWidth="1"/>
    <col min="2" max="2" width="15.5" style="1" customWidth="1"/>
    <col min="3" max="4" width="12.1640625" style="1" customWidth="1"/>
    <col min="5" max="6" width="12.5" style="1" customWidth="1"/>
    <col min="7" max="7" width="14.33203125" style="10" customWidth="1"/>
    <col min="8" max="8" width="15.5" style="28" customWidth="1"/>
    <col min="9" max="9" width="13.1640625" style="1" customWidth="1"/>
    <col min="10" max="10" width="12.83203125" style="12" customWidth="1"/>
    <col min="11" max="11" width="16.33203125" style="1" customWidth="1"/>
    <col min="12" max="12" width="9.83203125" style="12" customWidth="1"/>
    <col min="13" max="13" width="9.1640625" style="1" customWidth="1"/>
    <col min="14" max="14" width="15.6640625" style="1" customWidth="1"/>
    <col min="15" max="15" width="12.33203125" style="1" customWidth="1"/>
    <col min="16" max="16" width="15.33203125" style="1" customWidth="1"/>
    <col min="17" max="17" width="14.1640625" style="1" customWidth="1"/>
    <col min="18" max="18" width="12" style="1" customWidth="1"/>
    <col min="19" max="19" width="14" style="1" customWidth="1"/>
    <col min="20" max="20" width="7.1640625" style="1" customWidth="1"/>
    <col min="21" max="21" width="8.1640625" style="1" customWidth="1"/>
    <col min="22" max="22" width="41.33203125" style="1" customWidth="1"/>
    <col min="23" max="16384" width="10.83203125" style="1"/>
  </cols>
  <sheetData>
    <row r="1" spans="1:19" s="234" customFormat="1" ht="36" customHeight="1" thickBot="1">
      <c r="A1" s="525" t="s">
        <v>169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  <c r="N1" s="525"/>
      <c r="O1" s="525"/>
      <c r="P1" s="525"/>
      <c r="Q1" s="525"/>
      <c r="R1" s="525"/>
      <c r="S1" s="525"/>
    </row>
    <row r="2" spans="1:19" s="229" customFormat="1" ht="25" customHeight="1" thickBot="1">
      <c r="A2" s="528" t="s">
        <v>136</v>
      </c>
      <c r="B2" s="548"/>
      <c r="C2" s="548"/>
      <c r="D2" s="548"/>
      <c r="E2" s="548"/>
      <c r="F2" s="548"/>
      <c r="G2" s="548"/>
      <c r="H2" s="530" t="s">
        <v>140</v>
      </c>
      <c r="I2" s="531"/>
      <c r="J2" s="531"/>
      <c r="K2" s="531"/>
      <c r="L2" s="531"/>
      <c r="M2" s="531"/>
      <c r="N2" s="531"/>
      <c r="O2" s="531"/>
      <c r="P2" s="531"/>
      <c r="Q2" s="532" t="s">
        <v>144</v>
      </c>
      <c r="R2" s="533"/>
      <c r="S2" s="534"/>
    </row>
    <row r="3" spans="1:19" s="229" customFormat="1" ht="29" customHeight="1" thickBot="1">
      <c r="A3" s="529"/>
      <c r="B3" s="549"/>
      <c r="C3" s="549"/>
      <c r="D3" s="549"/>
      <c r="E3" s="549"/>
      <c r="F3" s="549"/>
      <c r="G3" s="549"/>
      <c r="H3" s="522" t="s">
        <v>98</v>
      </c>
      <c r="I3" s="523"/>
      <c r="J3" s="524"/>
      <c r="K3" s="522" t="s">
        <v>137</v>
      </c>
      <c r="L3" s="523"/>
      <c r="M3" s="524"/>
      <c r="N3" s="523" t="s">
        <v>138</v>
      </c>
      <c r="O3" s="523"/>
      <c r="P3" s="523"/>
      <c r="Q3" s="535"/>
      <c r="R3" s="536"/>
      <c r="S3" s="537"/>
    </row>
    <row r="4" spans="1:19" s="204" customFormat="1" ht="62" customHeight="1">
      <c r="A4" s="269" t="s">
        <v>131</v>
      </c>
      <c r="B4" s="487" t="s">
        <v>199</v>
      </c>
      <c r="C4" s="486" t="s">
        <v>194</v>
      </c>
      <c r="D4" s="486" t="s">
        <v>195</v>
      </c>
      <c r="E4" s="486" t="s">
        <v>196</v>
      </c>
      <c r="F4" s="486" t="s">
        <v>198</v>
      </c>
      <c r="G4" s="486" t="s">
        <v>197</v>
      </c>
      <c r="H4" s="269" t="s">
        <v>133</v>
      </c>
      <c r="I4" s="226" t="s">
        <v>37</v>
      </c>
      <c r="J4" s="227" t="s">
        <v>38</v>
      </c>
      <c r="K4" s="269" t="s">
        <v>145</v>
      </c>
      <c r="L4" s="226" t="s">
        <v>37</v>
      </c>
      <c r="M4" s="227" t="s">
        <v>38</v>
      </c>
      <c r="N4" s="264" t="s">
        <v>132</v>
      </c>
      <c r="O4" s="226" t="s">
        <v>135</v>
      </c>
      <c r="P4" s="265" t="s">
        <v>134</v>
      </c>
      <c r="Q4" s="267" t="s">
        <v>142</v>
      </c>
      <c r="R4" s="266" t="s">
        <v>143</v>
      </c>
      <c r="S4" s="268" t="s">
        <v>141</v>
      </c>
    </row>
    <row r="5" spans="1:19" s="234" customFormat="1" ht="58" customHeight="1" thickBot="1">
      <c r="A5" s="230">
        <v>9</v>
      </c>
      <c r="B5" s="485">
        <v>1</v>
      </c>
      <c r="C5" s="485">
        <v>2</v>
      </c>
      <c r="D5" s="485">
        <v>1</v>
      </c>
      <c r="E5" s="485">
        <v>2</v>
      </c>
      <c r="F5" s="485">
        <v>1</v>
      </c>
      <c r="G5" s="485">
        <v>2</v>
      </c>
      <c r="H5" s="230">
        <f>I5+J5</f>
        <v>76</v>
      </c>
      <c r="I5" s="231">
        <f>'Desagregado ES (2)'!I14</f>
        <v>29</v>
      </c>
      <c r="J5" s="232">
        <f>'Desagregado ES (2)'!J14</f>
        <v>47</v>
      </c>
      <c r="K5" s="230">
        <f>L5+M5</f>
        <v>15</v>
      </c>
      <c r="L5" s="231">
        <f>'Desagregado ES (2)'!L14</f>
        <v>5</v>
      </c>
      <c r="M5" s="232">
        <f>'Desagregado ES (2)'!M14</f>
        <v>10</v>
      </c>
      <c r="N5" s="233">
        <f>H5+K5</f>
        <v>91</v>
      </c>
      <c r="O5" s="231">
        <f>I5+L5</f>
        <v>34</v>
      </c>
      <c r="P5" s="270">
        <f>J5+M5</f>
        <v>57</v>
      </c>
      <c r="Q5" s="261">
        <v>5</v>
      </c>
      <c r="R5" s="262">
        <v>5</v>
      </c>
      <c r="S5" s="263">
        <v>8</v>
      </c>
    </row>
  </sheetData>
  <mergeCells count="7">
    <mergeCell ref="A1:S1"/>
    <mergeCell ref="A2:G3"/>
    <mergeCell ref="H2:P2"/>
    <mergeCell ref="Q2:S3"/>
    <mergeCell ref="H3:J3"/>
    <mergeCell ref="K3:M3"/>
    <mergeCell ref="N3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23</vt:i4>
      </vt:variant>
    </vt:vector>
  </HeadingPairs>
  <TitlesOfParts>
    <vt:vector size="23" baseType="lpstr">
      <vt:lpstr>Abreviaturas</vt:lpstr>
      <vt:lpstr>CONCENTRADO GLOBAL ESTADOS</vt:lpstr>
      <vt:lpstr>CONCENTRADO PLANTEL X PROGRAMAS</vt:lpstr>
      <vt:lpstr>Concentrado Funcionario Central</vt:lpstr>
      <vt:lpstr>Concentrado EB (1)</vt:lpstr>
      <vt:lpstr>Desagregado EB (2)</vt:lpstr>
      <vt:lpstr>Concentrado EMS (1)</vt:lpstr>
      <vt:lpstr>Desagregado EMS (2)</vt:lpstr>
      <vt:lpstr>Concentrado ES (1)</vt:lpstr>
      <vt:lpstr>Desagregado ES (2)</vt:lpstr>
      <vt:lpstr>CDMX Piloto</vt:lpstr>
      <vt:lpstr>Puebla Concentrado</vt:lpstr>
      <vt:lpstr>Puebla Representación</vt:lpstr>
      <vt:lpstr>Puebla Subsistemas EMS</vt:lpstr>
      <vt:lpstr>Puebla Planteles</vt:lpstr>
      <vt:lpstr>Chihuhua Concentrado</vt:lpstr>
      <vt:lpstr>Chihuahua Repesentación</vt:lpstr>
      <vt:lpstr>Chihuahua Subsistemas EMS</vt:lpstr>
      <vt:lpstr>Chihuahua Planteles</vt:lpstr>
      <vt:lpstr>Oaxaca Concentrado </vt:lpstr>
      <vt:lpstr>Oaxaca Representación</vt:lpstr>
      <vt:lpstr>Oaxaca Subsistemas EMS</vt:lpstr>
      <vt:lpstr>Oaxaca Planteles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</dc:creator>
  <cp:lastModifiedBy>Carolina ROMERO</cp:lastModifiedBy>
  <cp:lastPrinted>2019-09-11T21:50:09Z</cp:lastPrinted>
  <dcterms:created xsi:type="dcterms:W3CDTF">2019-09-11T15:45:36Z</dcterms:created>
  <dcterms:modified xsi:type="dcterms:W3CDTF">2020-04-25T21:26:16Z</dcterms:modified>
</cp:coreProperties>
</file>